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q1495jt\Downloads\"/>
    </mc:Choice>
  </mc:AlternateContent>
  <xr:revisionPtr revIDLastSave="0" documentId="13_ncr:1_{F1F1BE15-113D-467C-A345-2818D88DF819}" xr6:coauthVersionLast="47" xr6:coauthVersionMax="47" xr10:uidLastSave="{00000000-0000-0000-0000-000000000000}"/>
  <bookViews>
    <workbookView xWindow="-108" yWindow="-108" windowWidth="23256" windowHeight="12456" xr2:uid="{15FB84BF-C6EC-4023-B869-CB04FE140738}"/>
  </bookViews>
  <sheets>
    <sheet name="MSCF UFT" sheetId="1" r:id="rId1"/>
  </sheets>
  <definedNames>
    <definedName name="_xlnm.Print_Area" localSheetId="0">'MSCF UFT'!$A$1:$L$101</definedName>
    <definedName name="_xlnm.Print_Titles" localSheetId="0">'MSCF UFT'!$1:$1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N76" i="1" s="1"/>
  <c r="J27" i="1"/>
  <c r="J50" i="1"/>
  <c r="N50" i="1" s="1"/>
  <c r="J58" i="1"/>
  <c r="M58" i="1" s="1"/>
  <c r="M76" i="1" l="1"/>
  <c r="M50" i="1"/>
  <c r="N58" i="1"/>
  <c r="J2" i="1" l="1"/>
  <c r="M2" i="1" s="1"/>
  <c r="N79" i="1"/>
  <c r="N77" i="1"/>
  <c r="N102" i="1"/>
  <c r="N32" i="1"/>
  <c r="N21" i="1"/>
  <c r="M102" i="1"/>
  <c r="M32" i="1"/>
  <c r="M21" i="1"/>
  <c r="J23" i="1"/>
  <c r="J65" i="1"/>
  <c r="N65" i="1" s="1"/>
  <c r="J57" i="1"/>
  <c r="N57" i="1" s="1"/>
  <c r="N2" i="1" l="1"/>
  <c r="N23" i="1"/>
  <c r="M23" i="1"/>
  <c r="M57" i="1"/>
  <c r="M65" i="1"/>
  <c r="M77" i="1"/>
  <c r="J73" i="1"/>
  <c r="J75" i="1"/>
  <c r="J31" i="1"/>
  <c r="J79" i="1"/>
  <c r="J12" i="1"/>
  <c r="N12" i="1" l="1"/>
  <c r="M12" i="1"/>
  <c r="M79" i="1"/>
  <c r="M75" i="1"/>
  <c r="N75" i="1"/>
  <c r="N31" i="1"/>
  <c r="M31" i="1"/>
  <c r="N73" i="1"/>
  <c r="M73" i="1"/>
  <c r="J26" i="1"/>
  <c r="N26" i="1" l="1"/>
  <c r="M26" i="1"/>
  <c r="J4" i="1"/>
  <c r="J103" i="1"/>
  <c r="N103" i="1" l="1"/>
  <c r="M103" i="1"/>
  <c r="N4" i="1"/>
  <c r="M4" i="1"/>
  <c r="J93" i="1"/>
  <c r="J92" i="1"/>
  <c r="M92" i="1" l="1"/>
  <c r="N92" i="1"/>
  <c r="M93" i="1"/>
  <c r="N93" i="1"/>
  <c r="J101" i="1"/>
  <c r="J100" i="1"/>
  <c r="J99" i="1"/>
  <c r="J98" i="1"/>
  <c r="J97" i="1"/>
  <c r="J96" i="1"/>
  <c r="J95" i="1"/>
  <c r="J94" i="1"/>
  <c r="J91" i="1"/>
  <c r="J90" i="1"/>
  <c r="J89" i="1"/>
  <c r="J88" i="1"/>
  <c r="J87" i="1"/>
  <c r="J86" i="1"/>
  <c r="J85" i="1"/>
  <c r="J84" i="1"/>
  <c r="J83" i="1"/>
  <c r="J82" i="1"/>
  <c r="J81" i="1"/>
  <c r="G78" i="1"/>
  <c r="J78" i="1" s="1"/>
  <c r="J74" i="1"/>
  <c r="J72" i="1"/>
  <c r="J71" i="1"/>
  <c r="J70" i="1"/>
  <c r="J69" i="1"/>
  <c r="J68" i="1"/>
  <c r="J67" i="1"/>
  <c r="J66" i="1"/>
  <c r="J64" i="1"/>
  <c r="J63" i="1"/>
  <c r="J62" i="1"/>
  <c r="J61" i="1"/>
  <c r="J60" i="1"/>
  <c r="J59" i="1"/>
  <c r="J56" i="1"/>
  <c r="J55" i="1"/>
  <c r="J54" i="1"/>
  <c r="J53" i="1"/>
  <c r="J52" i="1"/>
  <c r="J49" i="1"/>
  <c r="M49" i="1" s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0" i="1"/>
  <c r="J29" i="1"/>
  <c r="J28" i="1"/>
  <c r="J25" i="1"/>
  <c r="J24" i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J5" i="1"/>
  <c r="M68" i="1" l="1"/>
  <c r="N68" i="1"/>
  <c r="N37" i="1"/>
  <c r="M37" i="1"/>
  <c r="M69" i="1"/>
  <c r="N69" i="1"/>
  <c r="M89" i="1"/>
  <c r="N89" i="1"/>
  <c r="M99" i="1"/>
  <c r="N99" i="1"/>
  <c r="N61" i="1"/>
  <c r="M61" i="1"/>
  <c r="N45" i="1"/>
  <c r="M45" i="1"/>
  <c r="M70" i="1"/>
  <c r="N70" i="1"/>
  <c r="M100" i="1"/>
  <c r="N100" i="1"/>
  <c r="N36" i="1"/>
  <c r="M36" i="1"/>
  <c r="N15" i="1"/>
  <c r="M15" i="1"/>
  <c r="N38" i="1"/>
  <c r="M38" i="1"/>
  <c r="N82" i="1"/>
  <c r="M82" i="1"/>
  <c r="N39" i="1"/>
  <c r="M39" i="1"/>
  <c r="M83" i="1"/>
  <c r="N83" i="1"/>
  <c r="M91" i="1"/>
  <c r="N91" i="1"/>
  <c r="M101" i="1"/>
  <c r="N101" i="1"/>
  <c r="N5" i="1"/>
  <c r="M5" i="1"/>
  <c r="N44" i="1"/>
  <c r="M44" i="1"/>
  <c r="M98" i="1"/>
  <c r="N98" i="1"/>
  <c r="M28" i="1"/>
  <c r="N28" i="1"/>
  <c r="N90" i="1"/>
  <c r="M90" i="1"/>
  <c r="M63" i="1"/>
  <c r="N63" i="1"/>
  <c r="M94" i="1"/>
  <c r="N94" i="1"/>
  <c r="N24" i="1"/>
  <c r="M24" i="1"/>
  <c r="M53" i="1"/>
  <c r="N53" i="1"/>
  <c r="M54" i="1"/>
  <c r="N54" i="1"/>
  <c r="M55" i="1"/>
  <c r="N55" i="1"/>
  <c r="N8" i="1"/>
  <c r="M8" i="1"/>
  <c r="N47" i="1"/>
  <c r="M47" i="1"/>
  <c r="N18" i="1"/>
  <c r="M18" i="1"/>
  <c r="N48" i="1"/>
  <c r="M48" i="1"/>
  <c r="M84" i="1"/>
  <c r="N84" i="1"/>
  <c r="N33" i="1"/>
  <c r="M33" i="1"/>
  <c r="M59" i="1"/>
  <c r="N59" i="1"/>
  <c r="M85" i="1"/>
  <c r="N85" i="1"/>
  <c r="N95" i="1"/>
  <c r="M95" i="1"/>
  <c r="N14" i="1"/>
  <c r="M14" i="1"/>
  <c r="N25" i="1"/>
  <c r="M25" i="1"/>
  <c r="N16" i="1"/>
  <c r="M16" i="1"/>
  <c r="M62" i="1"/>
  <c r="N62" i="1"/>
  <c r="N17" i="1"/>
  <c r="M17" i="1"/>
  <c r="M56" i="1"/>
  <c r="N56" i="1"/>
  <c r="N9" i="1"/>
  <c r="M9" i="1"/>
  <c r="N40" i="1"/>
  <c r="M40" i="1"/>
  <c r="M72" i="1"/>
  <c r="N72" i="1"/>
  <c r="M19" i="1"/>
  <c r="N19" i="1"/>
  <c r="M74" i="1"/>
  <c r="N74" i="1"/>
  <c r="N20" i="1"/>
  <c r="M20" i="1"/>
  <c r="N42" i="1"/>
  <c r="M42" i="1"/>
  <c r="M78" i="1"/>
  <c r="N78" i="1"/>
  <c r="M86" i="1"/>
  <c r="N86" i="1"/>
  <c r="N96" i="1"/>
  <c r="M96" i="1"/>
  <c r="M88" i="1"/>
  <c r="N88" i="1"/>
  <c r="N6" i="1"/>
  <c r="M6" i="1"/>
  <c r="N7" i="1"/>
  <c r="M7" i="1"/>
  <c r="N46" i="1"/>
  <c r="M46" i="1"/>
  <c r="N29" i="1"/>
  <c r="M29" i="1"/>
  <c r="N71" i="1"/>
  <c r="M71" i="1"/>
  <c r="N30" i="1"/>
  <c r="M30" i="1"/>
  <c r="M64" i="1"/>
  <c r="N64" i="1"/>
  <c r="N10" i="1"/>
  <c r="M10" i="1"/>
  <c r="N41" i="1"/>
  <c r="M41" i="1"/>
  <c r="M66" i="1"/>
  <c r="N66" i="1"/>
  <c r="M11" i="1"/>
  <c r="N11" i="1"/>
  <c r="N34" i="1"/>
  <c r="M34" i="1"/>
  <c r="M13" i="1"/>
  <c r="N13" i="1"/>
  <c r="N22" i="1"/>
  <c r="M22" i="1"/>
  <c r="M35" i="1"/>
  <c r="N35" i="1"/>
  <c r="N43" i="1"/>
  <c r="M43" i="1"/>
  <c r="N52" i="1"/>
  <c r="M52" i="1"/>
  <c r="M60" i="1"/>
  <c r="N60" i="1"/>
  <c r="M67" i="1"/>
  <c r="N67" i="1"/>
  <c r="N81" i="1"/>
  <c r="M81" i="1"/>
  <c r="N87" i="1"/>
  <c r="M87" i="1"/>
  <c r="M97" i="1"/>
  <c r="N97" i="1"/>
  <c r="N49" i="1"/>
</calcChain>
</file>

<file path=xl/sharedStrings.xml><?xml version="1.0" encoding="utf-8"?>
<sst xmlns="http://schemas.openxmlformats.org/spreadsheetml/2006/main" count="525" uniqueCount="292">
  <si>
    <t>Credential Field(s) [Assigned Field/License Area]</t>
  </si>
  <si>
    <t>Credential Program No.</t>
  </si>
  <si>
    <t>License Exp. Date</t>
  </si>
  <si>
    <t>SEMA4 ID No.</t>
  </si>
  <si>
    <r>
      <t>Name</t>
    </r>
    <r>
      <rPr>
        <sz val="7"/>
        <rFont val="Arial"/>
        <family val="2"/>
      </rPr>
      <t xml:space="preserve"> [last, first]</t>
    </r>
  </si>
  <si>
    <t>Date of Initial UFT Employment/Continuous Service Date</t>
  </si>
  <si>
    <r>
      <t>Plus Temporary FTE</t>
    </r>
    <r>
      <rPr>
        <sz val="7"/>
        <rFont val="Arial"/>
        <family val="2"/>
      </rPr>
      <t xml:space="preserve"> [Art. 21, Sec 3]</t>
    </r>
    <r>
      <rPr>
        <b/>
        <sz val="7"/>
        <rFont val="Arial"/>
        <family val="2"/>
      </rPr>
      <t>, or Plus Initial Extra Days FTE</t>
    </r>
  </si>
  <si>
    <t>Leaves of Absence W/O Pay and Seniority Debit FTE</t>
  </si>
  <si>
    <t>Leave of Absence or Seniority Debit Information</t>
  </si>
  <si>
    <r>
      <t xml:space="preserve">Difference </t>
    </r>
    <r>
      <rPr>
        <sz val="7"/>
        <rFont val="Arial"/>
        <family val="2"/>
      </rPr>
      <t>[+ or -]</t>
    </r>
  </si>
  <si>
    <t>Seniority Rank</t>
  </si>
  <si>
    <t>Assigned College/Campus/Site</t>
  </si>
  <si>
    <t>Tie Breaker Calculation for Determining Rank</t>
  </si>
  <si>
    <t>Accounting</t>
  </si>
  <si>
    <t>500063</t>
  </si>
  <si>
    <t>00917039</t>
  </si>
  <si>
    <t>O'Bryan, Allan</t>
  </si>
  <si>
    <t>Rochester CTC</t>
  </si>
  <si>
    <t>Alcohol and Drug Counseling</t>
  </si>
  <si>
    <t>500065</t>
  </si>
  <si>
    <t>01129854</t>
  </si>
  <si>
    <t>Finseth, Wayne</t>
  </si>
  <si>
    <t>Art</t>
  </si>
  <si>
    <t>500001</t>
  </si>
  <si>
    <t>01067329</t>
  </si>
  <si>
    <t>Vedamuthu, Daniel</t>
  </si>
  <si>
    <t>01085908</t>
  </si>
  <si>
    <t>Banker Robert</t>
  </si>
  <si>
    <t>01100803</t>
  </si>
  <si>
    <t>Huelsbeck,Simon</t>
  </si>
  <si>
    <t>01085707</t>
  </si>
  <si>
    <t>Rostvold, Anthony</t>
  </si>
  <si>
    <t>01109075</t>
  </si>
  <si>
    <t>Jacobsen, Jeffrey</t>
  </si>
  <si>
    <t>01125299</t>
  </si>
  <si>
    <t>Steele, Brian</t>
  </si>
  <si>
    <t>01138263</t>
  </si>
  <si>
    <t>Szucs, Suzanne</t>
  </si>
  <si>
    <t>-</t>
  </si>
  <si>
    <t>Automotive Services Technology</t>
  </si>
  <si>
    <t>500162</t>
  </si>
  <si>
    <t>01182724</t>
  </si>
  <si>
    <t>Harding, Michael</t>
  </si>
  <si>
    <t>Biology</t>
  </si>
  <si>
    <t>500002</t>
  </si>
  <si>
    <t>01028944</t>
  </si>
  <si>
    <t>Cole, Steven</t>
  </si>
  <si>
    <t>01028949</t>
  </si>
  <si>
    <t>Stegge, James</t>
  </si>
  <si>
    <t>01064099</t>
  </si>
  <si>
    <t>Renken, Randal</t>
  </si>
  <si>
    <t>01071719</t>
  </si>
  <si>
    <t>Tjossem, Jaime</t>
  </si>
  <si>
    <t>01093076</t>
  </si>
  <si>
    <t>Hartz-Rubin, Jennifer</t>
  </si>
  <si>
    <t>01093066</t>
  </si>
  <si>
    <t>Rubin, Cory</t>
  </si>
  <si>
    <t>01003715</t>
  </si>
  <si>
    <t>Korf, Gina</t>
  </si>
  <si>
    <t>Building Utilities Mechanics</t>
  </si>
  <si>
    <t>500179</t>
  </si>
  <si>
    <t>01031222</t>
  </si>
  <si>
    <t>Yankowiak, Rick</t>
  </si>
  <si>
    <t>01235598</t>
  </si>
  <si>
    <t>Seaver, Paul</t>
  </si>
  <si>
    <t>Business, General</t>
  </si>
  <si>
    <t>500118</t>
  </si>
  <si>
    <t>00559700</t>
  </si>
  <si>
    <t>Lee, Tammy</t>
  </si>
  <si>
    <t>Cancer Registry Management</t>
  </si>
  <si>
    <t>500197</t>
  </si>
  <si>
    <t>01201396</t>
  </si>
  <si>
    <t>Halsey, Jackie</t>
  </si>
  <si>
    <t>Chemistry</t>
  </si>
  <si>
    <t>500003</t>
  </si>
  <si>
    <t>01011545</t>
  </si>
  <si>
    <t>Hill, Theresa</t>
  </si>
  <si>
    <t>01085720</t>
  </si>
  <si>
    <t>Sklenicka, Heather</t>
  </si>
  <si>
    <t>01161266</t>
  </si>
  <si>
    <r>
      <t xml:space="preserve">Anderson, Kari </t>
    </r>
    <r>
      <rPr>
        <sz val="10"/>
        <rFont val="Times New Roman"/>
        <family val="1"/>
      </rPr>
      <t>(SYS 21-Oct-13)</t>
    </r>
  </si>
  <si>
    <t>Counselor</t>
  </si>
  <si>
    <t>500004</t>
  </si>
  <si>
    <t>01036517</t>
  </si>
  <si>
    <t>Vang, Deborah</t>
  </si>
  <si>
    <t>Dental Assistant</t>
  </si>
  <si>
    <t>500088</t>
  </si>
  <si>
    <t>01197458</t>
  </si>
  <si>
    <t>Rud, Nikkilynn</t>
  </si>
  <si>
    <t>Dental Hygiene</t>
  </si>
  <si>
    <t>500089</t>
  </si>
  <si>
    <t>01159826</t>
  </si>
  <si>
    <t>Fritz, Cherie</t>
  </si>
  <si>
    <t>01133911</t>
  </si>
  <si>
    <t>Ristau, Katie</t>
  </si>
  <si>
    <t>01201895</t>
  </si>
  <si>
    <t>Petersen, Julie</t>
  </si>
  <si>
    <t>Earth Science</t>
  </si>
  <si>
    <t>500067</t>
  </si>
  <si>
    <t>00925066</t>
  </si>
  <si>
    <t>Tacinelli, John</t>
  </si>
  <si>
    <t>Economics</t>
  </si>
  <si>
    <t>500005</t>
  </si>
  <si>
    <t>01071718</t>
  </si>
  <si>
    <t>Martinez, Jesse</t>
  </si>
  <si>
    <t>English</t>
  </si>
  <si>
    <t>500006</t>
  </si>
  <si>
    <t>00316303</t>
  </si>
  <si>
    <t>Johnson, Doreen (SYS 01-Sep-89)</t>
  </si>
  <si>
    <t>01011632</t>
  </si>
  <si>
    <t>Schnaedter, Mark</t>
  </si>
  <si>
    <t>01028306</t>
  </si>
  <si>
    <t>Flaig Prinsen, Bonnie</t>
  </si>
  <si>
    <t>01037876</t>
  </si>
  <si>
    <t>Mutschelknaus, John</t>
  </si>
  <si>
    <t>01064308</t>
  </si>
  <si>
    <t>Meier, Jason</t>
  </si>
  <si>
    <t>01064092</t>
  </si>
  <si>
    <t>McCormick, James</t>
  </si>
  <si>
    <t>01074176</t>
  </si>
  <si>
    <t>Vrieze, Nikka</t>
  </si>
  <si>
    <t>01085699</t>
  </si>
  <si>
    <t>Buck, Kristen</t>
  </si>
  <si>
    <t>01093071</t>
  </si>
  <si>
    <t>Robinson, Bonnie</t>
  </si>
  <si>
    <t>01011597</t>
  </si>
  <si>
    <t>Costello, Patrick</t>
  </si>
  <si>
    <t>01088292</t>
  </si>
  <si>
    <t>Whitfield, Pamela</t>
  </si>
  <si>
    <t>01106879</t>
  </si>
  <si>
    <t>Fuller, Bret (SYS 22-May-06)</t>
  </si>
  <si>
    <t>01109538</t>
  </si>
  <si>
    <t>Sievers, John (SYS 24-Aug-06)</t>
  </si>
  <si>
    <t>01138266</t>
  </si>
  <si>
    <t>Lepper, Jeffrey</t>
  </si>
  <si>
    <t>Health</t>
  </si>
  <si>
    <t>500045</t>
  </si>
  <si>
    <t>01100798</t>
  </si>
  <si>
    <t>Rager, Randy</t>
  </si>
  <si>
    <t>Health Information Technology</t>
  </si>
  <si>
    <t>500164</t>
  </si>
  <si>
    <t>01103728</t>
  </si>
  <si>
    <t>Kroeger, Joseph</t>
  </si>
  <si>
    <t>History</t>
  </si>
  <si>
    <t>500009</t>
  </si>
  <si>
    <t>00964479</t>
  </si>
  <si>
    <t>Israelson, Chad</t>
  </si>
  <si>
    <t>Horticulture</t>
  </si>
  <si>
    <t>500155</t>
  </si>
  <si>
    <t>00913097</t>
  </si>
  <si>
    <t>Fruth-Dugstad, Robin</t>
  </si>
  <si>
    <t>Part-Time</t>
  </si>
  <si>
    <t>Human Services</t>
  </si>
  <si>
    <t>500070</t>
  </si>
  <si>
    <t>01071757</t>
  </si>
  <si>
    <t>Arneson, Shelli</t>
  </si>
  <si>
    <t>Landscaping</t>
  </si>
  <si>
    <t>500156</t>
  </si>
  <si>
    <t>Law Enforcement</t>
  </si>
  <si>
    <t>500062</t>
  </si>
  <si>
    <t>00957593</t>
  </si>
  <si>
    <t>Mohawk, Randy</t>
  </si>
  <si>
    <t>00899950</t>
  </si>
  <si>
    <t>Scheckel, Vincent</t>
  </si>
  <si>
    <t>Librarian/Information Studies</t>
  </si>
  <si>
    <t>500010</t>
  </si>
  <si>
    <t>01037418</t>
  </si>
  <si>
    <t>Bruce, Jennifer</t>
  </si>
  <si>
    <t>Mathematics</t>
  </si>
  <si>
    <t>500011</t>
  </si>
  <si>
    <t>01020391</t>
  </si>
  <si>
    <t>Buchl, John</t>
  </si>
  <si>
    <t>01020387</t>
  </si>
  <si>
    <t>Atwood, David</t>
  </si>
  <si>
    <t>01100805</t>
  </si>
  <si>
    <t>Wang, Xiaomin</t>
  </si>
  <si>
    <t>01138264</t>
  </si>
  <si>
    <t>LaForge, Joseph</t>
  </si>
  <si>
    <t>01131857</t>
  </si>
  <si>
    <t>Froelich, Daniel</t>
  </si>
  <si>
    <t>01125292</t>
  </si>
  <si>
    <t>Swintek, Amanda</t>
  </si>
  <si>
    <t>Medical Administrative Assistant/Secretary</t>
  </si>
  <si>
    <t>500100</t>
  </si>
  <si>
    <t>01038092</t>
  </si>
  <si>
    <t>Hammill, Tara</t>
  </si>
  <si>
    <t>Nursing, A D</t>
  </si>
  <si>
    <t>500039</t>
  </si>
  <si>
    <t>01020653</t>
  </si>
  <si>
    <t>Kennedy, Betsy</t>
  </si>
  <si>
    <t>01117872</t>
  </si>
  <si>
    <t>Shelerud, Mary</t>
  </si>
  <si>
    <t>01126001</t>
  </si>
  <si>
    <t>Bjorkley-Campbell, Kerri</t>
  </si>
  <si>
    <t>01067328</t>
  </si>
  <si>
    <t>England, Leanne</t>
  </si>
  <si>
    <t>01138267</t>
  </si>
  <si>
    <t>Finseth, Onalee</t>
  </si>
  <si>
    <t>01112166</t>
  </si>
  <si>
    <t>Yankowiak, Michelle</t>
  </si>
  <si>
    <t>01104140</t>
  </si>
  <si>
    <t>Ruffin, Heather</t>
  </si>
  <si>
    <t>01067327</t>
  </si>
  <si>
    <t>Chew, Stacy</t>
  </si>
  <si>
    <t>01213493</t>
  </si>
  <si>
    <t>Dahling, Sara</t>
  </si>
  <si>
    <t>01245861</t>
  </si>
  <si>
    <t>Robert Fees</t>
  </si>
  <si>
    <t>Nursing, Practical</t>
  </si>
  <si>
    <t>500040</t>
  </si>
  <si>
    <t>01018570</t>
  </si>
  <si>
    <t xml:space="preserve">Baker, Mary </t>
  </si>
  <si>
    <t>01207824</t>
  </si>
  <si>
    <t>Newman, Dawn</t>
  </si>
  <si>
    <t>Office Administrative Assistant/Secretary</t>
  </si>
  <si>
    <t>500101</t>
  </si>
  <si>
    <t>Philosophy</t>
  </si>
  <si>
    <t>500018</t>
  </si>
  <si>
    <t>01109330</t>
  </si>
  <si>
    <t>O'Neill, Timothy</t>
  </si>
  <si>
    <t>01152134</t>
  </si>
  <si>
    <t>Shea, Brendan</t>
  </si>
  <si>
    <t>Physical Education/Exercise Science/Kinesiology</t>
  </si>
  <si>
    <t>500059</t>
  </si>
  <si>
    <t>00166590</t>
  </si>
  <si>
    <t>Musgjerd, Jean</t>
  </si>
  <si>
    <t>00950901</t>
  </si>
  <si>
    <t>LaPlante, Brian</t>
  </si>
  <si>
    <t>Physics</t>
  </si>
  <si>
    <t>500013</t>
  </si>
  <si>
    <t>01071721</t>
  </si>
  <si>
    <t>Milbrandt, Rod</t>
  </si>
  <si>
    <t>Political Science</t>
  </si>
  <si>
    <t>500019</t>
  </si>
  <si>
    <t>01007852</t>
  </si>
  <si>
    <t>Dimian, Atef</t>
  </si>
  <si>
    <t>Psychology</t>
  </si>
  <si>
    <t>500014</t>
  </si>
  <si>
    <t>00622268</t>
  </si>
  <si>
    <t>Casper, Ruth</t>
  </si>
  <si>
    <t>01020348</t>
  </si>
  <si>
    <t>Kerr, Thomas</t>
  </si>
  <si>
    <t>01117878</t>
  </si>
  <si>
    <t>Mahlberg, Jamie</t>
  </si>
  <si>
    <t>Reading</t>
  </si>
  <si>
    <t>500153</t>
  </si>
  <si>
    <t>01131864</t>
  </si>
  <si>
    <t>Cochran, Michelle</t>
  </si>
  <si>
    <t>Sociology</t>
  </si>
  <si>
    <t>500015</t>
  </si>
  <si>
    <t>01038093</t>
  </si>
  <si>
    <t>Hoth, Jean</t>
  </si>
  <si>
    <t>01085711</t>
  </si>
  <si>
    <t>Frank, Matthew</t>
  </si>
  <si>
    <t>Speech Communication</t>
  </si>
  <si>
    <t>500016</t>
  </si>
  <si>
    <t>01020454</t>
  </si>
  <si>
    <t>Halverson-Wente, Lori</t>
  </si>
  <si>
    <t>00683549</t>
  </si>
  <si>
    <t>Casper, Gerald</t>
  </si>
  <si>
    <t>01071511</t>
  </si>
  <si>
    <t>Tweeten, Taresa</t>
  </si>
  <si>
    <t>01093064</t>
  </si>
  <si>
    <t>West, Daniel</t>
  </si>
  <si>
    <t>01071564</t>
  </si>
  <si>
    <t>Clement, Annie</t>
  </si>
  <si>
    <t>01074178</t>
  </si>
  <si>
    <t>Wright, Karin</t>
  </si>
  <si>
    <t>Theatre</t>
  </si>
  <si>
    <t>500056</t>
  </si>
  <si>
    <t>Veterinary Technology</t>
  </si>
  <si>
    <t>500057</t>
  </si>
  <si>
    <t>01100794</t>
  </si>
  <si>
    <t>Rowley, Kimberly</t>
  </si>
  <si>
    <t>01191148</t>
  </si>
  <si>
    <t>Houg, Kari</t>
  </si>
  <si>
    <t>Welding Technology/Welder</t>
  </si>
  <si>
    <t>500129</t>
  </si>
  <si>
    <t>01160047</t>
  </si>
  <si>
    <t>Titus, Paul</t>
  </si>
  <si>
    <t>00640510</t>
  </si>
  <si>
    <t>Petersen, Jacob</t>
  </si>
  <si>
    <t>12131969</t>
  </si>
  <si>
    <t>Carman, Sara Jean</t>
  </si>
  <si>
    <t>Gavin, Hannah</t>
  </si>
  <si>
    <t>Hodzic, Almedina</t>
  </si>
  <si>
    <t>01253576</t>
  </si>
  <si>
    <t>01253679</t>
  </si>
  <si>
    <t>Moritz, Crystal</t>
  </si>
  <si>
    <t>01221540</t>
  </si>
  <si>
    <t>Rachel Goldsmith</t>
  </si>
  <si>
    <t>01211064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</si>
</sst>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00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rgb="FF7030A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color rgb="FF456A1C"/>
      <name val="Times New Roman"/>
      <family val="1"/>
    </font>
    <font>
      <sz val="10"/>
      <color rgb="FF0070C0"/>
      <name val="Times New Roman"/>
      <family val="1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sz val="10"/>
      <color indexed="10"/>
      <name val="Times New Roman"/>
      <family val="1"/>
    </font>
    <font>
      <sz val="8"/>
      <color indexed="8"/>
      <name val="Arial"/>
      <family val="2"/>
    </font>
    <font>
      <sz val="8"/>
      <name val="Times New Roman"/>
      <family val="1"/>
    </font>
    <font>
      <sz val="10"/>
      <color theme="8" tint="-0.249977111117893"/>
      <name val="Times New Roman"/>
      <family val="1"/>
    </font>
    <font>
      <sz val="10"/>
      <color indexed="8"/>
      <name val="Times New Roman"/>
      <family val="1"/>
    </font>
    <font>
      <sz val="10"/>
      <color rgb="FF009900"/>
      <name val="Times New Roman"/>
      <family val="1"/>
    </font>
    <font>
      <sz val="10"/>
      <color rgb="FF4A4A4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0" xfId="0" applyFont="1" applyFill="1"/>
    <xf numFmtId="0" fontId="4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7" fillId="0" borderId="6" xfId="0" applyFont="1" applyBorder="1"/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0" fontId="7" fillId="0" borderId="4" xfId="0" applyFont="1" applyBorder="1"/>
    <xf numFmtId="165" fontId="7" fillId="0" borderId="4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7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7" fillId="0" borderId="3" xfId="0" applyFont="1" applyBorder="1"/>
    <xf numFmtId="165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49" fontId="8" fillId="0" borderId="3" xfId="0" quotePrefix="1" applyNumberFormat="1" applyFont="1" applyBorder="1" applyAlignment="1">
      <alignment horizontal="center"/>
    </xf>
    <xf numFmtId="0" fontId="11" fillId="0" borderId="7" xfId="0" applyFont="1" applyBorder="1"/>
    <xf numFmtId="0" fontId="11" fillId="0" borderId="6" xfId="0" applyFont="1" applyBorder="1"/>
    <xf numFmtId="49" fontId="8" fillId="0" borderId="0" xfId="0" quotePrefix="1" applyNumberFormat="1" applyFont="1" applyAlignment="1">
      <alignment horizontal="center"/>
    </xf>
    <xf numFmtId="0" fontId="6" fillId="0" borderId="8" xfId="0" applyFont="1" applyBorder="1"/>
    <xf numFmtId="49" fontId="8" fillId="0" borderId="4" xfId="0" quotePrefix="1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165" fontId="10" fillId="0" borderId="0" xfId="0" applyNumberFormat="1" applyFont="1" applyAlignment="1">
      <alignment horizontal="left"/>
    </xf>
    <xf numFmtId="165" fontId="10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left"/>
    </xf>
    <xf numFmtId="165" fontId="13" fillId="0" borderId="0" xfId="0" applyNumberFormat="1" applyFont="1" applyAlignment="1">
      <alignment horizontal="center"/>
    </xf>
    <xf numFmtId="0" fontId="11" fillId="0" borderId="5" xfId="0" applyFont="1" applyBorder="1"/>
    <xf numFmtId="0" fontId="7" fillId="0" borderId="4" xfId="0" applyFont="1" applyBorder="1" applyAlignment="1">
      <alignment horizontal="left"/>
    </xf>
    <xf numFmtId="165" fontId="7" fillId="0" borderId="9" xfId="0" applyNumberFormat="1" applyFont="1" applyBorder="1" applyAlignment="1">
      <alignment horizontal="center"/>
    </xf>
    <xf numFmtId="0" fontId="14" fillId="0" borderId="0" xfId="0" applyFont="1"/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5" fontId="10" fillId="0" borderId="4" xfId="0" applyNumberFormat="1" applyFont="1" applyBorder="1" applyAlignment="1">
      <alignment horizontal="left"/>
    </xf>
    <xf numFmtId="165" fontId="16" fillId="0" borderId="3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11" fillId="0" borderId="9" xfId="0" applyFont="1" applyBorder="1"/>
    <xf numFmtId="49" fontId="8" fillId="0" borderId="9" xfId="0" quotePrefix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left"/>
    </xf>
    <xf numFmtId="164" fontId="8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11" fillId="0" borderId="4" xfId="0" applyFont="1" applyBorder="1"/>
    <xf numFmtId="0" fontId="11" fillId="0" borderId="0" xfId="0" applyFont="1"/>
    <xf numFmtId="0" fontId="7" fillId="0" borderId="10" xfId="0" applyFont="1" applyBorder="1"/>
    <xf numFmtId="165" fontId="13" fillId="0" borderId="9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0" fontId="15" fillId="0" borderId="4" xfId="0" applyFont="1" applyBorder="1"/>
    <xf numFmtId="0" fontId="15" fillId="0" borderId="9" xfId="0" applyFont="1" applyBorder="1"/>
    <xf numFmtId="16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0" fillId="0" borderId="9" xfId="0" applyFont="1" applyBorder="1"/>
    <xf numFmtId="0" fontId="10" fillId="0" borderId="4" xfId="0" applyFont="1" applyBorder="1"/>
    <xf numFmtId="49" fontId="17" fillId="0" borderId="3" xfId="0" applyNumberFormat="1" applyFont="1" applyBorder="1" applyAlignment="1">
      <alignment horizontal="center"/>
    </xf>
    <xf numFmtId="0" fontId="6" fillId="0" borderId="4" xfId="0" applyFont="1" applyBorder="1"/>
    <xf numFmtId="164" fontId="8" fillId="3" borderId="4" xfId="0" applyNumberFormat="1" applyFont="1" applyFill="1" applyBorder="1" applyAlignment="1">
      <alignment horizontal="center"/>
    </xf>
    <xf numFmtId="14" fontId="6" fillId="0" borderId="0" xfId="0" applyNumberFormat="1" applyFont="1"/>
    <xf numFmtId="0" fontId="18" fillId="0" borderId="4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4" xfId="0" applyFont="1" applyBorder="1"/>
    <xf numFmtId="0" fontId="7" fillId="0" borderId="13" xfId="0" applyFont="1" applyBorder="1"/>
    <xf numFmtId="49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0" fontId="7" fillId="0" borderId="14" xfId="0" applyFont="1" applyBorder="1"/>
    <xf numFmtId="165" fontId="7" fillId="0" borderId="14" xfId="0" applyNumberFormat="1" applyFont="1" applyBorder="1" applyAlignment="1">
      <alignment horizontal="center"/>
    </xf>
    <xf numFmtId="0" fontId="7" fillId="0" borderId="15" xfId="0" applyFont="1" applyBorder="1"/>
    <xf numFmtId="49" fontId="8" fillId="0" borderId="16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9" fillId="0" borderId="16" xfId="0" applyNumberFormat="1" applyFont="1" applyBorder="1" applyAlignment="1">
      <alignment horizontal="left"/>
    </xf>
    <xf numFmtId="164" fontId="8" fillId="0" borderId="16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7" fillId="0" borderId="16" xfId="0" applyFont="1" applyBorder="1"/>
    <xf numFmtId="165" fontId="7" fillId="0" borderId="16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7" fillId="0" borderId="17" xfId="0" applyFont="1" applyBorder="1"/>
    <xf numFmtId="49" fontId="8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9" fillId="0" borderId="18" xfId="0" applyNumberFormat="1" applyFont="1" applyBorder="1" applyAlignment="1">
      <alignment horizontal="left"/>
    </xf>
    <xf numFmtId="164" fontId="8" fillId="0" borderId="18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7" fillId="0" borderId="18" xfId="0" applyFont="1" applyBorder="1"/>
    <xf numFmtId="165" fontId="7" fillId="0" borderId="18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7" fillId="4" borderId="5" xfId="0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0" fontId="7" fillId="4" borderId="0" xfId="0" applyFont="1" applyFill="1"/>
    <xf numFmtId="165" fontId="7" fillId="4" borderId="0" xfId="0" applyNumberFormat="1" applyFont="1" applyFill="1" applyAlignment="1">
      <alignment horizontal="center"/>
    </xf>
    <xf numFmtId="0" fontId="7" fillId="4" borderId="6" xfId="0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left"/>
    </xf>
    <xf numFmtId="164" fontId="8" fillId="4" borderId="4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0" fontId="7" fillId="4" borderId="4" xfId="0" applyFont="1" applyFill="1" applyBorder="1"/>
    <xf numFmtId="165" fontId="7" fillId="4" borderId="4" xfId="0" applyNumberFormat="1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7" fillId="4" borderId="14" xfId="0" applyFont="1" applyFill="1" applyBorder="1"/>
    <xf numFmtId="165" fontId="9" fillId="4" borderId="4" xfId="0" applyNumberFormat="1" applyFont="1" applyFill="1" applyBorder="1" applyAlignment="1">
      <alignment horizontal="left"/>
    </xf>
    <xf numFmtId="0" fontId="19" fillId="4" borderId="0" xfId="0" quotePrefix="1" applyFont="1" applyFill="1" applyAlignment="1">
      <alignment horizontal="center" vertical="center"/>
    </xf>
  </cellXfs>
  <cellStyles count="2">
    <cellStyle name="Normal" xfId="0" builtinId="0"/>
    <cellStyle name="Normal 2" xfId="1" xr:uid="{89182AE7-EAA7-419E-97EA-28D70691BCB8}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5F07-AD6B-48EB-A2D1-C61FDBC37543}">
  <sheetPr>
    <tabColor rgb="FFF7EC09"/>
  </sheetPr>
  <dimension ref="A1:EV117"/>
  <sheetViews>
    <sheetView tabSelected="1" view="pageLayout" topLeftCell="A67" zoomScale="130" zoomScaleNormal="100" zoomScalePageLayoutView="130" workbookViewId="0">
      <selection activeCell="E35" sqref="E35"/>
    </sheetView>
  </sheetViews>
  <sheetFormatPr defaultColWidth="9.140625" defaultRowHeight="11.25" x14ac:dyDescent="0.2"/>
  <cols>
    <col min="1" max="1" width="35.140625" style="10" bestFit="1" customWidth="1"/>
    <col min="2" max="2" width="10.140625" style="13" customWidth="1"/>
    <col min="3" max="3" width="7.5703125" style="10" customWidth="1"/>
    <col min="4" max="4" width="9.28515625" style="10" customWidth="1"/>
    <col min="5" max="5" width="28.28515625" style="10" customWidth="1"/>
    <col min="6" max="6" width="25.140625" style="11" customWidth="1"/>
    <col min="7" max="7" width="20.42578125" style="12" customWidth="1"/>
    <col min="8" max="8" width="16" style="12" customWidth="1"/>
    <col min="9" max="9" width="17.28515625" style="10" customWidth="1"/>
    <col min="10" max="11" width="9.140625" style="13"/>
    <col min="12" max="12" width="14.28515625" style="13" customWidth="1"/>
    <col min="13" max="13" width="13.28515625" style="13" customWidth="1"/>
    <col min="14" max="14" width="11.7109375" style="13" customWidth="1"/>
    <col min="15" max="15" width="1.28515625" style="10" customWidth="1"/>
    <col min="16" max="16" width="21.28515625" style="10" customWidth="1"/>
    <col min="17" max="17" width="3.42578125" style="10" customWidth="1"/>
    <col min="18" max="18" width="21.28515625" style="10" customWidth="1"/>
    <col min="19" max="16384" width="9.140625" style="10"/>
  </cols>
  <sheetData>
    <row r="1" spans="1:16" s="9" customFormat="1" ht="52.7" customHeight="1" thickBo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/>
      <c r="N1" s="7" t="s">
        <v>12</v>
      </c>
      <c r="O1" s="8"/>
    </row>
    <row r="2" spans="1:16" ht="14.25" thickTop="1" thickBot="1" x14ac:dyDescent="0.25">
      <c r="A2" s="116" t="s">
        <v>13</v>
      </c>
      <c r="B2" s="117" t="s">
        <v>14</v>
      </c>
      <c r="C2" s="118"/>
      <c r="D2" s="117" t="s">
        <v>15</v>
      </c>
      <c r="E2" s="119" t="s">
        <v>16</v>
      </c>
      <c r="F2" s="120">
        <v>38579</v>
      </c>
      <c r="G2" s="121">
        <v>5.3879999999999999</v>
      </c>
      <c r="H2" s="121"/>
      <c r="I2" s="122"/>
      <c r="J2" s="123">
        <f t="shared" ref="J2" si="0">+(G2+H2+H2)-H2</f>
        <v>5.3879999999999999</v>
      </c>
      <c r="K2" s="118">
        <v>1</v>
      </c>
      <c r="L2" s="122" t="s">
        <v>17</v>
      </c>
      <c r="M2" s="11">
        <f t="shared" ref="M2" si="1">F2-(J2*365)</f>
        <v>36612.379999999997</v>
      </c>
      <c r="N2" s="11">
        <f t="shared" ref="N2" si="2">F2-(J2*365)</f>
        <v>36612.379999999997</v>
      </c>
    </row>
    <row r="3" spans="1:16" ht="14.25" thickTop="1" thickBot="1" x14ac:dyDescent="0.25">
      <c r="A3" s="150" t="s">
        <v>13</v>
      </c>
      <c r="B3" s="151" t="s">
        <v>14</v>
      </c>
      <c r="C3" s="152"/>
      <c r="D3" s="151" t="s">
        <v>280</v>
      </c>
      <c r="E3" s="153" t="s">
        <v>281</v>
      </c>
      <c r="F3" s="154">
        <v>45919</v>
      </c>
      <c r="G3" s="155"/>
      <c r="H3" s="155"/>
      <c r="I3" s="156"/>
      <c r="J3" s="157"/>
      <c r="K3" s="152">
        <v>2</v>
      </c>
      <c r="L3" s="159" t="s">
        <v>17</v>
      </c>
      <c r="M3" s="154">
        <v>45919</v>
      </c>
      <c r="N3" s="154">
        <v>45919</v>
      </c>
    </row>
    <row r="4" spans="1:16" ht="13.5" thickBot="1" x14ac:dyDescent="0.25">
      <c r="A4" s="37" t="s">
        <v>18</v>
      </c>
      <c r="B4" s="38" t="s">
        <v>19</v>
      </c>
      <c r="C4" s="39"/>
      <c r="D4" s="38" t="s">
        <v>20</v>
      </c>
      <c r="E4" s="113" t="s">
        <v>21</v>
      </c>
      <c r="F4" s="40">
        <v>41141</v>
      </c>
      <c r="G4" s="41"/>
      <c r="H4" s="41"/>
      <c r="I4" s="42"/>
      <c r="J4" s="43">
        <f t="shared" ref="J4" si="3">+(G4+H4+H4)-H4</f>
        <v>0</v>
      </c>
      <c r="K4" s="39">
        <v>1</v>
      </c>
      <c r="L4" s="42" t="s">
        <v>17</v>
      </c>
      <c r="M4" s="11">
        <f t="shared" ref="M4:M62" si="4">F4-(J4*365)</f>
        <v>41141</v>
      </c>
      <c r="N4" s="11">
        <f>F4-(J4*365)</f>
        <v>41141</v>
      </c>
    </row>
    <row r="5" spans="1:16" ht="12" customHeight="1" x14ac:dyDescent="0.2">
      <c r="A5" s="14" t="s">
        <v>22</v>
      </c>
      <c r="B5" s="15" t="s">
        <v>23</v>
      </c>
      <c r="C5" s="16"/>
      <c r="D5" s="15" t="s">
        <v>24</v>
      </c>
      <c r="E5" s="114" t="s">
        <v>25</v>
      </c>
      <c r="F5" s="18">
        <v>39678</v>
      </c>
      <c r="G5" s="19">
        <v>6.3639999999999999</v>
      </c>
      <c r="H5" s="19"/>
      <c r="I5" s="30"/>
      <c r="J5" s="21">
        <f t="shared" ref="J5:J12" si="5">+(G5+H5+H5)-H5</f>
        <v>6.3639999999999999</v>
      </c>
      <c r="K5" s="16">
        <v>1</v>
      </c>
      <c r="L5" s="31" t="s">
        <v>17</v>
      </c>
      <c r="M5" s="11">
        <f t="shared" si="4"/>
        <v>37355.14</v>
      </c>
      <c r="N5" s="11">
        <f t="shared" ref="N5:N63" si="6">F5-(J5*365)</f>
        <v>37355.14</v>
      </c>
    </row>
    <row r="6" spans="1:16" ht="12" customHeight="1" x14ac:dyDescent="0.2">
      <c r="A6" s="14" t="s">
        <v>22</v>
      </c>
      <c r="B6" s="15" t="s">
        <v>23</v>
      </c>
      <c r="C6" s="16"/>
      <c r="D6" s="15" t="s">
        <v>26</v>
      </c>
      <c r="E6" s="114" t="s">
        <v>27</v>
      </c>
      <c r="F6" s="18">
        <v>37847</v>
      </c>
      <c r="G6" s="19"/>
      <c r="H6" s="19"/>
      <c r="I6" s="20"/>
      <c r="J6" s="21">
        <f t="shared" si="5"/>
        <v>0</v>
      </c>
      <c r="K6" s="16">
        <v>2</v>
      </c>
      <c r="L6" s="20" t="s">
        <v>17</v>
      </c>
      <c r="M6" s="11">
        <f t="shared" si="4"/>
        <v>37847</v>
      </c>
      <c r="N6" s="11">
        <f>F6-(J6*365)</f>
        <v>37847</v>
      </c>
    </row>
    <row r="7" spans="1:16" s="32" customFormat="1" ht="12.75" x14ac:dyDescent="0.2">
      <c r="A7" s="14" t="s">
        <v>22</v>
      </c>
      <c r="B7" s="15" t="s">
        <v>23</v>
      </c>
      <c r="C7" s="16"/>
      <c r="D7" s="15" t="s">
        <v>28</v>
      </c>
      <c r="E7" s="114" t="s">
        <v>29</v>
      </c>
      <c r="F7" s="18">
        <v>38579</v>
      </c>
      <c r="G7" s="19"/>
      <c r="H7" s="19"/>
      <c r="I7" s="30"/>
      <c r="J7" s="21">
        <f t="shared" si="5"/>
        <v>0</v>
      </c>
      <c r="K7" s="16">
        <v>3</v>
      </c>
      <c r="L7" s="31" t="s">
        <v>17</v>
      </c>
      <c r="M7" s="11">
        <f t="shared" si="4"/>
        <v>38579</v>
      </c>
      <c r="N7" s="11">
        <f t="shared" si="6"/>
        <v>38579</v>
      </c>
    </row>
    <row r="8" spans="1:16" s="32" customFormat="1" ht="12.75" x14ac:dyDescent="0.2">
      <c r="A8" s="14" t="s">
        <v>22</v>
      </c>
      <c r="B8" s="15" t="s">
        <v>23</v>
      </c>
      <c r="C8" s="16"/>
      <c r="D8" s="15" t="s">
        <v>30</v>
      </c>
      <c r="E8" s="114" t="s">
        <v>31</v>
      </c>
      <c r="F8" s="18">
        <v>40042</v>
      </c>
      <c r="G8" s="19">
        <v>2.94</v>
      </c>
      <c r="H8" s="19"/>
      <c r="I8" s="30"/>
      <c r="J8" s="21">
        <f t="shared" si="5"/>
        <v>2.94</v>
      </c>
      <c r="K8" s="16">
        <v>4</v>
      </c>
      <c r="L8" s="31" t="s">
        <v>17</v>
      </c>
      <c r="M8" s="11">
        <f t="shared" si="4"/>
        <v>38968.9</v>
      </c>
      <c r="N8" s="11">
        <f>F8-(J8*365)</f>
        <v>38968.9</v>
      </c>
    </row>
    <row r="9" spans="1:16" s="32" customFormat="1" ht="12.75" x14ac:dyDescent="0.2">
      <c r="A9" s="14" t="s">
        <v>22</v>
      </c>
      <c r="B9" s="15" t="s">
        <v>23</v>
      </c>
      <c r="C9" s="16"/>
      <c r="D9" s="15" t="s">
        <v>32</v>
      </c>
      <c r="E9" s="114" t="s">
        <v>33</v>
      </c>
      <c r="F9" s="18">
        <v>40406</v>
      </c>
      <c r="G9" s="19">
        <v>3.508</v>
      </c>
      <c r="H9" s="19"/>
      <c r="I9" s="30"/>
      <c r="J9" s="21">
        <f t="shared" si="5"/>
        <v>3.508</v>
      </c>
      <c r="K9" s="16">
        <v>5</v>
      </c>
      <c r="L9" s="31" t="s">
        <v>17</v>
      </c>
      <c r="M9" s="11">
        <f t="shared" si="4"/>
        <v>39125.58</v>
      </c>
      <c r="N9" s="11">
        <f t="shared" si="6"/>
        <v>39125.58</v>
      </c>
    </row>
    <row r="10" spans="1:16" s="32" customFormat="1" ht="12.75" x14ac:dyDescent="0.2">
      <c r="A10" s="14" t="s">
        <v>22</v>
      </c>
      <c r="B10" s="15" t="s">
        <v>23</v>
      </c>
      <c r="C10" s="16"/>
      <c r="D10" s="15" t="s">
        <v>34</v>
      </c>
      <c r="E10" s="114" t="s">
        <v>35</v>
      </c>
      <c r="F10" s="18">
        <v>39678</v>
      </c>
      <c r="G10" s="19"/>
      <c r="H10" s="19"/>
      <c r="I10" s="30"/>
      <c r="J10" s="21">
        <f t="shared" si="5"/>
        <v>0</v>
      </c>
      <c r="K10" s="16">
        <v>6</v>
      </c>
      <c r="L10" s="31" t="s">
        <v>17</v>
      </c>
      <c r="M10" s="11">
        <f t="shared" si="4"/>
        <v>39678</v>
      </c>
      <c r="N10" s="11">
        <f>F10-(J10*365)</f>
        <v>39678</v>
      </c>
    </row>
    <row r="11" spans="1:16" s="32" customFormat="1" ht="13.5" thickBot="1" x14ac:dyDescent="0.25">
      <c r="A11" s="22" t="s">
        <v>22</v>
      </c>
      <c r="B11" s="23" t="s">
        <v>23</v>
      </c>
      <c r="C11" s="24"/>
      <c r="D11" s="23" t="s">
        <v>36</v>
      </c>
      <c r="E11" s="112" t="s">
        <v>37</v>
      </c>
      <c r="F11" s="26">
        <v>40406</v>
      </c>
      <c r="G11" s="27"/>
      <c r="H11" s="27"/>
      <c r="I11" s="33"/>
      <c r="J11" s="29">
        <f t="shared" si="5"/>
        <v>0</v>
      </c>
      <c r="K11" s="24">
        <v>7</v>
      </c>
      <c r="L11" s="34" t="s">
        <v>17</v>
      </c>
      <c r="M11" s="11">
        <f t="shared" si="4"/>
        <v>40406</v>
      </c>
      <c r="N11" s="11">
        <f t="shared" si="6"/>
        <v>40406</v>
      </c>
      <c r="P11" s="32" t="s">
        <v>38</v>
      </c>
    </row>
    <row r="12" spans="1:16" s="32" customFormat="1" ht="13.5" thickBot="1" x14ac:dyDescent="0.25">
      <c r="A12" s="37" t="s">
        <v>39</v>
      </c>
      <c r="B12" s="38" t="s">
        <v>40</v>
      </c>
      <c r="C12" s="39"/>
      <c r="D12" s="38" t="s">
        <v>41</v>
      </c>
      <c r="E12" s="76" t="s">
        <v>42</v>
      </c>
      <c r="F12" s="40">
        <v>44424</v>
      </c>
      <c r="G12" s="41">
        <v>4</v>
      </c>
      <c r="H12" s="41"/>
      <c r="I12" s="85"/>
      <c r="J12" s="29">
        <f t="shared" si="5"/>
        <v>4</v>
      </c>
      <c r="K12" s="39">
        <v>1</v>
      </c>
      <c r="L12" s="86" t="s">
        <v>17</v>
      </c>
      <c r="M12" s="11">
        <f t="shared" si="4"/>
        <v>42964</v>
      </c>
      <c r="N12" s="11">
        <f>F12-(J12*365)</f>
        <v>42964</v>
      </c>
    </row>
    <row r="13" spans="1:16" ht="12.75" x14ac:dyDescent="0.2">
      <c r="A13" s="14" t="s">
        <v>43</v>
      </c>
      <c r="B13" s="15" t="s">
        <v>44</v>
      </c>
      <c r="C13" s="16"/>
      <c r="D13" s="15" t="s">
        <v>45</v>
      </c>
      <c r="E13" s="114" t="s">
        <v>46</v>
      </c>
      <c r="F13" s="18">
        <v>36387</v>
      </c>
      <c r="G13" s="19"/>
      <c r="H13" s="19"/>
      <c r="I13" s="20"/>
      <c r="J13" s="21">
        <f t="shared" ref="J13:J50" si="7">+(G13+H13+H13)-H13</f>
        <v>0</v>
      </c>
      <c r="K13" s="16">
        <v>1</v>
      </c>
      <c r="L13" s="20" t="s">
        <v>17</v>
      </c>
      <c r="M13" s="11">
        <f t="shared" si="4"/>
        <v>36387</v>
      </c>
      <c r="N13" s="11">
        <f t="shared" si="6"/>
        <v>36387</v>
      </c>
    </row>
    <row r="14" spans="1:16" ht="12.75" x14ac:dyDescent="0.2">
      <c r="A14" s="14" t="s">
        <v>43</v>
      </c>
      <c r="B14" s="15" t="s">
        <v>44</v>
      </c>
      <c r="C14" s="16"/>
      <c r="D14" s="15" t="s">
        <v>47</v>
      </c>
      <c r="E14" s="114" t="s">
        <v>48</v>
      </c>
      <c r="F14" s="18">
        <v>36387</v>
      </c>
      <c r="G14" s="19"/>
      <c r="H14" s="19"/>
      <c r="I14" s="20"/>
      <c r="J14" s="21">
        <f t="shared" si="7"/>
        <v>0</v>
      </c>
      <c r="K14" s="16">
        <v>2</v>
      </c>
      <c r="L14" s="20" t="s">
        <v>17</v>
      </c>
      <c r="M14" s="11">
        <f t="shared" si="4"/>
        <v>36387</v>
      </c>
      <c r="N14" s="11">
        <f>F14-(J14*365)</f>
        <v>36387</v>
      </c>
    </row>
    <row r="15" spans="1:16" ht="12.75" x14ac:dyDescent="0.2">
      <c r="A15" s="14" t="s">
        <v>43</v>
      </c>
      <c r="B15" s="15" t="s">
        <v>44</v>
      </c>
      <c r="C15" s="16"/>
      <c r="D15" s="15" t="s">
        <v>49</v>
      </c>
      <c r="E15" s="114" t="s">
        <v>50</v>
      </c>
      <c r="F15" s="18">
        <v>38211</v>
      </c>
      <c r="G15" s="19">
        <v>2.6230000000000002</v>
      </c>
      <c r="H15" s="19"/>
      <c r="I15" s="20"/>
      <c r="J15" s="21">
        <f t="shared" si="7"/>
        <v>2.6230000000000002</v>
      </c>
      <c r="K15" s="16">
        <v>3</v>
      </c>
      <c r="L15" s="20" t="s">
        <v>17</v>
      </c>
      <c r="M15" s="11">
        <f t="shared" si="4"/>
        <v>37253.605000000003</v>
      </c>
      <c r="N15" s="11">
        <f t="shared" si="6"/>
        <v>37253.605000000003</v>
      </c>
    </row>
    <row r="16" spans="1:16" ht="12.75" x14ac:dyDescent="0.2">
      <c r="A16" s="14" t="s">
        <v>43</v>
      </c>
      <c r="B16" s="15" t="s">
        <v>44</v>
      </c>
      <c r="C16" s="16"/>
      <c r="D16" s="15" t="s">
        <v>51</v>
      </c>
      <c r="E16" s="114" t="s">
        <v>52</v>
      </c>
      <c r="F16" s="18">
        <v>37483</v>
      </c>
      <c r="G16" s="19"/>
      <c r="H16" s="19"/>
      <c r="I16" s="20"/>
      <c r="J16" s="21">
        <f t="shared" si="7"/>
        <v>0</v>
      </c>
      <c r="K16" s="16">
        <v>4</v>
      </c>
      <c r="L16" s="20" t="s">
        <v>17</v>
      </c>
      <c r="M16" s="11">
        <f t="shared" si="4"/>
        <v>37483</v>
      </c>
      <c r="N16" s="11">
        <f>F16-(J16*365)</f>
        <v>37483</v>
      </c>
    </row>
    <row r="17" spans="1:15" ht="12.75" x14ac:dyDescent="0.2">
      <c r="A17" s="14" t="s">
        <v>43</v>
      </c>
      <c r="B17" s="15" t="s">
        <v>44</v>
      </c>
      <c r="C17" s="16"/>
      <c r="D17" s="15" t="s">
        <v>53</v>
      </c>
      <c r="E17" s="114" t="s">
        <v>54</v>
      </c>
      <c r="F17" s="18">
        <v>38211</v>
      </c>
      <c r="G17" s="19"/>
      <c r="H17" s="19"/>
      <c r="I17" s="20"/>
      <c r="J17" s="21">
        <f t="shared" si="7"/>
        <v>0</v>
      </c>
      <c r="K17" s="16">
        <v>5</v>
      </c>
      <c r="L17" s="20" t="s">
        <v>17</v>
      </c>
      <c r="M17" s="11">
        <f t="shared" si="4"/>
        <v>38211</v>
      </c>
      <c r="N17" s="11">
        <f t="shared" si="6"/>
        <v>38211</v>
      </c>
    </row>
    <row r="18" spans="1:15" ht="12.75" x14ac:dyDescent="0.2">
      <c r="A18" s="14" t="s">
        <v>43</v>
      </c>
      <c r="B18" s="15" t="s">
        <v>44</v>
      </c>
      <c r="C18" s="16"/>
      <c r="D18" s="15" t="s">
        <v>55</v>
      </c>
      <c r="E18" s="114" t="s">
        <v>56</v>
      </c>
      <c r="F18" s="18">
        <v>41505</v>
      </c>
      <c r="G18" s="19">
        <v>6.899</v>
      </c>
      <c r="H18" s="19"/>
      <c r="I18" s="20"/>
      <c r="J18" s="21">
        <f t="shared" si="7"/>
        <v>6.899</v>
      </c>
      <c r="K18" s="16">
        <v>6</v>
      </c>
      <c r="L18" s="20" t="s">
        <v>17</v>
      </c>
      <c r="M18" s="11">
        <f t="shared" si="4"/>
        <v>38986.864999999998</v>
      </c>
      <c r="N18" s="11">
        <f>F18-(J18*365)</f>
        <v>38986.864999999998</v>
      </c>
    </row>
    <row r="19" spans="1:15" ht="13.5" thickBot="1" x14ac:dyDescent="0.25">
      <c r="A19" s="22" t="s">
        <v>43</v>
      </c>
      <c r="B19" s="23" t="s">
        <v>44</v>
      </c>
      <c r="C19" s="24"/>
      <c r="D19" s="59" t="s">
        <v>57</v>
      </c>
      <c r="E19" s="115" t="s">
        <v>58</v>
      </c>
      <c r="F19" s="26">
        <v>41869</v>
      </c>
      <c r="G19" s="24">
        <v>4.7460000000000004</v>
      </c>
      <c r="H19" s="27"/>
      <c r="I19" s="28"/>
      <c r="J19" s="29">
        <f t="shared" si="7"/>
        <v>4.7460000000000004</v>
      </c>
      <c r="K19" s="24">
        <v>7</v>
      </c>
      <c r="L19" s="28" t="s">
        <v>17</v>
      </c>
      <c r="M19" s="11">
        <f t="shared" si="4"/>
        <v>40136.71</v>
      </c>
      <c r="N19" s="11">
        <f t="shared" si="6"/>
        <v>40136.71</v>
      </c>
    </row>
    <row r="20" spans="1:15" ht="12.75" x14ac:dyDescent="0.2">
      <c r="A20" s="14" t="s">
        <v>59</v>
      </c>
      <c r="B20" s="15" t="s">
        <v>60</v>
      </c>
      <c r="C20" s="16"/>
      <c r="D20" s="15" t="s">
        <v>61</v>
      </c>
      <c r="E20" s="36" t="s">
        <v>62</v>
      </c>
      <c r="F20" s="18">
        <v>39678</v>
      </c>
      <c r="G20" s="19">
        <v>0.5</v>
      </c>
      <c r="H20" s="19"/>
      <c r="I20" s="20"/>
      <c r="J20" s="21">
        <f t="shared" si="7"/>
        <v>0.5</v>
      </c>
      <c r="K20" s="16">
        <v>1</v>
      </c>
      <c r="L20" s="20" t="s">
        <v>17</v>
      </c>
      <c r="M20" s="11">
        <f t="shared" si="4"/>
        <v>39495.5</v>
      </c>
      <c r="N20" s="11">
        <f>F20-(J20*365)</f>
        <v>39495.5</v>
      </c>
    </row>
    <row r="21" spans="1:15" ht="13.5" thickBot="1" x14ac:dyDescent="0.25">
      <c r="A21" s="22" t="s">
        <v>59</v>
      </c>
      <c r="B21" s="23" t="s">
        <v>60</v>
      </c>
      <c r="C21" s="24"/>
      <c r="D21" s="23" t="s">
        <v>63</v>
      </c>
      <c r="E21" s="35" t="s">
        <v>64</v>
      </c>
      <c r="F21" s="110">
        <v>45152</v>
      </c>
      <c r="G21" s="27"/>
      <c r="H21" s="27"/>
      <c r="I21" s="28"/>
      <c r="J21" s="29">
        <v>0</v>
      </c>
      <c r="K21" s="24">
        <v>3</v>
      </c>
      <c r="L21" s="28" t="s">
        <v>17</v>
      </c>
      <c r="M21" s="11">
        <f t="shared" si="4"/>
        <v>45152</v>
      </c>
      <c r="N21" s="11">
        <f>F21-(J21*365)</f>
        <v>45152</v>
      </c>
      <c r="O21" s="111"/>
    </row>
    <row r="22" spans="1:15" ht="13.5" thickBot="1" x14ac:dyDescent="0.25">
      <c r="A22" s="22" t="s">
        <v>65</v>
      </c>
      <c r="B22" s="23" t="s">
        <v>66</v>
      </c>
      <c r="C22" s="24"/>
      <c r="D22" s="23" t="s">
        <v>67</v>
      </c>
      <c r="E22" s="112" t="s">
        <v>68</v>
      </c>
      <c r="F22" s="26">
        <v>38211</v>
      </c>
      <c r="G22" s="27">
        <v>6.9720000000000004</v>
      </c>
      <c r="H22" s="27"/>
      <c r="I22" s="28"/>
      <c r="J22" s="29">
        <f t="shared" si="7"/>
        <v>6.9720000000000004</v>
      </c>
      <c r="K22" s="24">
        <v>1</v>
      </c>
      <c r="L22" s="28" t="s">
        <v>17</v>
      </c>
      <c r="M22" s="11">
        <f t="shared" si="4"/>
        <v>35666.22</v>
      </c>
      <c r="N22" s="11">
        <f t="shared" si="6"/>
        <v>35666.22</v>
      </c>
    </row>
    <row r="23" spans="1:15" s="20" customFormat="1" ht="13.5" thickBot="1" x14ac:dyDescent="0.25">
      <c r="A23" s="22" t="s">
        <v>69</v>
      </c>
      <c r="B23" s="23" t="s">
        <v>70</v>
      </c>
      <c r="C23" s="24"/>
      <c r="D23" s="23" t="s">
        <v>71</v>
      </c>
      <c r="E23" s="35" t="s">
        <v>72</v>
      </c>
      <c r="F23" s="26">
        <v>43472</v>
      </c>
      <c r="G23" s="27"/>
      <c r="H23" s="27"/>
      <c r="I23" s="28"/>
      <c r="J23" s="29">
        <f t="shared" si="7"/>
        <v>0</v>
      </c>
      <c r="K23" s="24">
        <v>1</v>
      </c>
      <c r="L23" s="28" t="s">
        <v>17</v>
      </c>
      <c r="M23" s="11">
        <f t="shared" si="4"/>
        <v>43472</v>
      </c>
      <c r="N23" s="11">
        <f t="shared" si="6"/>
        <v>43472</v>
      </c>
    </row>
    <row r="24" spans="1:15" ht="12.75" x14ac:dyDescent="0.2">
      <c r="A24" s="14" t="s">
        <v>73</v>
      </c>
      <c r="B24" s="15" t="s">
        <v>74</v>
      </c>
      <c r="C24" s="16"/>
      <c r="D24" s="15" t="s">
        <v>75</v>
      </c>
      <c r="E24" s="114" t="s">
        <v>76</v>
      </c>
      <c r="F24" s="18">
        <v>36022</v>
      </c>
      <c r="G24" s="19">
        <v>1</v>
      </c>
      <c r="H24" s="19"/>
      <c r="I24" s="20"/>
      <c r="J24" s="21">
        <f t="shared" si="7"/>
        <v>1</v>
      </c>
      <c r="K24" s="16">
        <v>1</v>
      </c>
      <c r="L24" s="20" t="s">
        <v>17</v>
      </c>
      <c r="M24" s="11">
        <f t="shared" si="4"/>
        <v>35657</v>
      </c>
      <c r="N24" s="11">
        <f>F24-(J24*365)</f>
        <v>35657</v>
      </c>
    </row>
    <row r="25" spans="1:15" ht="12.75" x14ac:dyDescent="0.2">
      <c r="A25" s="14" t="s">
        <v>73</v>
      </c>
      <c r="B25" s="15" t="s">
        <v>74</v>
      </c>
      <c r="C25" s="16"/>
      <c r="D25" s="15" t="s">
        <v>77</v>
      </c>
      <c r="E25" s="114" t="s">
        <v>78</v>
      </c>
      <c r="F25" s="18">
        <v>38211</v>
      </c>
      <c r="G25" s="19">
        <v>1</v>
      </c>
      <c r="H25" s="19"/>
      <c r="I25" s="20"/>
      <c r="J25" s="21">
        <f>+(G25+H25+H25)-H25</f>
        <v>1</v>
      </c>
      <c r="K25" s="16">
        <v>2</v>
      </c>
      <c r="L25" s="20" t="s">
        <v>17</v>
      </c>
      <c r="M25" s="11">
        <f t="shared" si="4"/>
        <v>37846</v>
      </c>
      <c r="N25" s="11">
        <f t="shared" si="6"/>
        <v>37846</v>
      </c>
    </row>
    <row r="26" spans="1:15" ht="12.75" x14ac:dyDescent="0.2">
      <c r="A26" s="124" t="s">
        <v>73</v>
      </c>
      <c r="B26" s="125" t="s">
        <v>74</v>
      </c>
      <c r="C26" s="126"/>
      <c r="D26" s="125" t="s">
        <v>79</v>
      </c>
      <c r="E26" s="141" t="s">
        <v>80</v>
      </c>
      <c r="F26" s="128">
        <v>44424</v>
      </c>
      <c r="G26" s="129"/>
      <c r="H26" s="129">
        <v>-3.4910000000000001</v>
      </c>
      <c r="I26" s="130"/>
      <c r="J26" s="131">
        <f>+(G26+H26+H26)-H26</f>
        <v>-3.4910000000000001</v>
      </c>
      <c r="K26" s="126">
        <v>3</v>
      </c>
      <c r="L26" s="130" t="s">
        <v>17</v>
      </c>
      <c r="M26" s="132">
        <f t="shared" si="4"/>
        <v>45698.214999999997</v>
      </c>
      <c r="N26" s="132">
        <f>F26-(J26*365)</f>
        <v>45698.214999999997</v>
      </c>
    </row>
    <row r="27" spans="1:15" ht="13.5" thickBot="1" x14ac:dyDescent="0.25">
      <c r="A27" s="150" t="s">
        <v>73</v>
      </c>
      <c r="B27" s="151" t="s">
        <v>74</v>
      </c>
      <c r="C27" s="152"/>
      <c r="D27" s="161" t="s">
        <v>286</v>
      </c>
      <c r="E27" s="153" t="s">
        <v>284</v>
      </c>
      <c r="F27" s="154">
        <v>45888</v>
      </c>
      <c r="G27" s="155"/>
      <c r="H27" s="155"/>
      <c r="I27" s="156"/>
      <c r="J27" s="29">
        <f t="shared" si="7"/>
        <v>0</v>
      </c>
      <c r="K27" s="152">
        <v>4</v>
      </c>
      <c r="L27" s="156" t="s">
        <v>17</v>
      </c>
      <c r="M27" s="154">
        <v>45888</v>
      </c>
      <c r="N27" s="154">
        <v>45888</v>
      </c>
    </row>
    <row r="28" spans="1:15" ht="13.5" thickBot="1" x14ac:dyDescent="0.25">
      <c r="A28" s="48" t="s">
        <v>81</v>
      </c>
      <c r="B28" s="23" t="s">
        <v>82</v>
      </c>
      <c r="C28" s="24"/>
      <c r="D28" s="23" t="s">
        <v>83</v>
      </c>
      <c r="E28" s="35" t="s">
        <v>84</v>
      </c>
      <c r="F28" s="26">
        <v>42233</v>
      </c>
      <c r="G28" s="27">
        <v>2</v>
      </c>
      <c r="H28" s="27"/>
      <c r="I28" s="28"/>
      <c r="J28" s="29">
        <f t="shared" si="7"/>
        <v>2</v>
      </c>
      <c r="K28" s="24">
        <v>1</v>
      </c>
      <c r="L28" s="28" t="s">
        <v>17</v>
      </c>
      <c r="M28" s="11">
        <f t="shared" si="4"/>
        <v>41503</v>
      </c>
      <c r="N28" s="11">
        <f t="shared" si="6"/>
        <v>41503</v>
      </c>
    </row>
    <row r="29" spans="1:15" ht="13.5" thickBot="1" x14ac:dyDescent="0.25">
      <c r="A29" s="37" t="s">
        <v>85</v>
      </c>
      <c r="B29" s="46" t="s">
        <v>86</v>
      </c>
      <c r="C29" s="39"/>
      <c r="D29" s="38" t="s">
        <v>87</v>
      </c>
      <c r="E29" s="76" t="s">
        <v>88</v>
      </c>
      <c r="F29" s="40">
        <v>43472</v>
      </c>
      <c r="G29" s="41"/>
      <c r="H29" s="41"/>
      <c r="I29" s="42"/>
      <c r="J29" s="43">
        <f t="shared" si="7"/>
        <v>0</v>
      </c>
      <c r="K29" s="39">
        <v>1</v>
      </c>
      <c r="L29" s="42" t="s">
        <v>17</v>
      </c>
      <c r="M29" s="11">
        <f t="shared" si="4"/>
        <v>43472</v>
      </c>
      <c r="N29" s="11">
        <f>F29-(J29*365)</f>
        <v>43472</v>
      </c>
    </row>
    <row r="30" spans="1:15" ht="12.75" x14ac:dyDescent="0.2">
      <c r="A30" s="14" t="s">
        <v>89</v>
      </c>
      <c r="B30" s="49" t="s">
        <v>90</v>
      </c>
      <c r="C30" s="16"/>
      <c r="D30" s="15" t="s">
        <v>91</v>
      </c>
      <c r="E30" s="36" t="s">
        <v>92</v>
      </c>
      <c r="F30" s="18">
        <v>41869</v>
      </c>
      <c r="G30" s="19"/>
      <c r="H30" s="19"/>
      <c r="I30" s="20"/>
      <c r="J30" s="21">
        <f t="shared" si="7"/>
        <v>0</v>
      </c>
      <c r="K30" s="16">
        <v>1</v>
      </c>
      <c r="L30" s="20" t="s">
        <v>17</v>
      </c>
      <c r="M30" s="11">
        <f t="shared" si="4"/>
        <v>41869</v>
      </c>
      <c r="N30" s="11">
        <f t="shared" si="6"/>
        <v>41869</v>
      </c>
    </row>
    <row r="31" spans="1:15" ht="12.75" x14ac:dyDescent="0.2">
      <c r="A31" s="20" t="s">
        <v>89</v>
      </c>
      <c r="B31" s="49" t="s">
        <v>90</v>
      </c>
      <c r="C31" s="16"/>
      <c r="D31" s="15" t="s">
        <v>93</v>
      </c>
      <c r="E31" s="36" t="s">
        <v>94</v>
      </c>
      <c r="F31" s="18">
        <v>44424</v>
      </c>
      <c r="G31" s="19">
        <v>3.1789999999999998</v>
      </c>
      <c r="H31" s="19"/>
      <c r="I31" s="20"/>
      <c r="J31" s="21">
        <f t="shared" si="7"/>
        <v>3.1789999999999998</v>
      </c>
      <c r="K31" s="16">
        <v>2</v>
      </c>
      <c r="L31" s="20" t="s">
        <v>17</v>
      </c>
      <c r="M31" s="11">
        <f t="shared" si="4"/>
        <v>43263.665000000001</v>
      </c>
      <c r="N31" s="11">
        <f>F31-(J31*365)</f>
        <v>43263.665000000001</v>
      </c>
    </row>
    <row r="32" spans="1:15" ht="13.5" thickBot="1" x14ac:dyDescent="0.25">
      <c r="A32" s="22" t="s">
        <v>89</v>
      </c>
      <c r="B32" s="51" t="s">
        <v>90</v>
      </c>
      <c r="C32" s="24"/>
      <c r="D32" s="23" t="s">
        <v>95</v>
      </c>
      <c r="E32" s="35" t="s">
        <v>96</v>
      </c>
      <c r="F32" s="110">
        <v>45152</v>
      </c>
      <c r="G32" s="27"/>
      <c r="H32" s="27"/>
      <c r="I32" s="28"/>
      <c r="J32" s="21">
        <v>0</v>
      </c>
      <c r="K32" s="24">
        <v>3</v>
      </c>
      <c r="L32" s="28" t="s">
        <v>17</v>
      </c>
      <c r="M32" s="11">
        <f t="shared" si="4"/>
        <v>45152</v>
      </c>
      <c r="N32" s="11">
        <f t="shared" si="6"/>
        <v>45152</v>
      </c>
    </row>
    <row r="33" spans="1:90" s="50" customFormat="1" ht="13.5" thickBot="1" x14ac:dyDescent="0.25">
      <c r="A33" s="37" t="s">
        <v>97</v>
      </c>
      <c r="B33" s="38" t="s">
        <v>98</v>
      </c>
      <c r="C33" s="39"/>
      <c r="D33" s="38" t="s">
        <v>99</v>
      </c>
      <c r="E33" s="113" t="s">
        <v>100</v>
      </c>
      <c r="F33" s="40">
        <v>35674</v>
      </c>
      <c r="G33" s="41"/>
      <c r="H33" s="41"/>
      <c r="I33" s="42"/>
      <c r="J33" s="43">
        <f t="shared" si="7"/>
        <v>0</v>
      </c>
      <c r="K33" s="39">
        <v>1</v>
      </c>
      <c r="L33" s="42" t="s">
        <v>17</v>
      </c>
      <c r="M33" s="11">
        <f t="shared" si="4"/>
        <v>35674</v>
      </c>
      <c r="N33" s="11">
        <f>F33-(J33*365)</f>
        <v>35674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</row>
    <row r="34" spans="1:90" ht="13.5" thickBot="1" x14ac:dyDescent="0.25">
      <c r="A34" s="37" t="s">
        <v>101</v>
      </c>
      <c r="B34" s="38" t="s">
        <v>102</v>
      </c>
      <c r="C34" s="39"/>
      <c r="D34" s="38" t="s">
        <v>103</v>
      </c>
      <c r="E34" s="113" t="s">
        <v>104</v>
      </c>
      <c r="F34" s="40">
        <v>37483</v>
      </c>
      <c r="G34" s="41"/>
      <c r="H34" s="41"/>
      <c r="I34" s="42"/>
      <c r="J34" s="43">
        <f t="shared" si="7"/>
        <v>0</v>
      </c>
      <c r="K34" s="39">
        <v>1</v>
      </c>
      <c r="L34" s="42" t="s">
        <v>17</v>
      </c>
      <c r="M34" s="11">
        <f t="shared" si="4"/>
        <v>37483</v>
      </c>
      <c r="N34" s="11">
        <f t="shared" si="6"/>
        <v>37483</v>
      </c>
    </row>
    <row r="35" spans="1:90" ht="12.75" x14ac:dyDescent="0.2">
      <c r="A35" s="14" t="s">
        <v>105</v>
      </c>
      <c r="B35" s="15" t="s">
        <v>106</v>
      </c>
      <c r="C35" s="16"/>
      <c r="D35" s="15" t="s">
        <v>107</v>
      </c>
      <c r="E35" s="17" t="s">
        <v>108</v>
      </c>
      <c r="F35" s="18">
        <v>36022</v>
      </c>
      <c r="G35" s="19">
        <v>0.97899999999999998</v>
      </c>
      <c r="H35" s="19"/>
      <c r="I35" s="20"/>
      <c r="J35" s="21">
        <f t="shared" si="7"/>
        <v>0.97899999999999998</v>
      </c>
      <c r="K35" s="16">
        <v>1</v>
      </c>
      <c r="L35" s="20" t="s">
        <v>17</v>
      </c>
      <c r="M35" s="11">
        <f t="shared" si="4"/>
        <v>35664.665000000001</v>
      </c>
      <c r="N35" s="11">
        <f>F35-(J35*365)</f>
        <v>35664.665000000001</v>
      </c>
    </row>
    <row r="36" spans="1:90" ht="12.75" x14ac:dyDescent="0.2">
      <c r="A36" s="14" t="s">
        <v>105</v>
      </c>
      <c r="B36" s="15" t="s">
        <v>106</v>
      </c>
      <c r="C36" s="16"/>
      <c r="D36" s="15" t="s">
        <v>109</v>
      </c>
      <c r="E36" s="17" t="s">
        <v>110</v>
      </c>
      <c r="F36" s="18">
        <v>35674</v>
      </c>
      <c r="G36" s="19"/>
      <c r="H36" s="19"/>
      <c r="I36" s="20"/>
      <c r="J36" s="21">
        <f t="shared" si="7"/>
        <v>0</v>
      </c>
      <c r="K36" s="16">
        <v>2</v>
      </c>
      <c r="L36" s="20" t="s">
        <v>17</v>
      </c>
      <c r="M36" s="11">
        <f t="shared" si="4"/>
        <v>35674</v>
      </c>
      <c r="N36" s="11">
        <f t="shared" si="6"/>
        <v>35674</v>
      </c>
    </row>
    <row r="37" spans="1:90" ht="12.75" x14ac:dyDescent="0.2">
      <c r="A37" s="14" t="s">
        <v>105</v>
      </c>
      <c r="B37" s="15" t="s">
        <v>106</v>
      </c>
      <c r="C37" s="16"/>
      <c r="D37" s="15" t="s">
        <v>111</v>
      </c>
      <c r="E37" s="17" t="s">
        <v>112</v>
      </c>
      <c r="F37" s="18">
        <v>36753</v>
      </c>
      <c r="G37" s="19">
        <v>1</v>
      </c>
      <c r="H37" s="19"/>
      <c r="I37" s="20"/>
      <c r="J37" s="21">
        <f t="shared" si="7"/>
        <v>1</v>
      </c>
      <c r="K37" s="16">
        <v>3</v>
      </c>
      <c r="L37" s="20" t="s">
        <v>17</v>
      </c>
      <c r="M37" s="11">
        <f t="shared" si="4"/>
        <v>36388</v>
      </c>
      <c r="N37" s="11">
        <f>F37-(J37*365)</f>
        <v>36388</v>
      </c>
    </row>
    <row r="38" spans="1:90" ht="12.75" x14ac:dyDescent="0.2">
      <c r="A38" s="14" t="s">
        <v>105</v>
      </c>
      <c r="B38" s="15" t="s">
        <v>106</v>
      </c>
      <c r="C38" s="16"/>
      <c r="D38" s="15" t="s">
        <v>113</v>
      </c>
      <c r="E38" s="52" t="s">
        <v>114</v>
      </c>
      <c r="F38" s="18">
        <v>36753</v>
      </c>
      <c r="G38" s="19"/>
      <c r="H38" s="19"/>
      <c r="I38" s="20"/>
      <c r="J38" s="21">
        <f t="shared" si="7"/>
        <v>0</v>
      </c>
      <c r="K38" s="16">
        <v>4</v>
      </c>
      <c r="L38" s="20" t="s">
        <v>17</v>
      </c>
      <c r="M38" s="11">
        <f t="shared" si="4"/>
        <v>36753</v>
      </c>
      <c r="N38" s="11">
        <f t="shared" si="6"/>
        <v>36753</v>
      </c>
    </row>
    <row r="39" spans="1:90" ht="12.75" x14ac:dyDescent="0.2">
      <c r="A39" s="14" t="s">
        <v>105</v>
      </c>
      <c r="B39" s="15" t="s">
        <v>106</v>
      </c>
      <c r="C39" s="16"/>
      <c r="D39" s="15" t="s">
        <v>115</v>
      </c>
      <c r="E39" s="17" t="s">
        <v>116</v>
      </c>
      <c r="F39" s="53">
        <v>37847</v>
      </c>
      <c r="G39" s="19">
        <v>2</v>
      </c>
      <c r="H39" s="19"/>
      <c r="I39" s="20"/>
      <c r="J39" s="21">
        <f t="shared" si="7"/>
        <v>2</v>
      </c>
      <c r="K39" s="16">
        <v>5</v>
      </c>
      <c r="L39" s="20" t="s">
        <v>17</v>
      </c>
      <c r="M39" s="11">
        <f t="shared" si="4"/>
        <v>37117</v>
      </c>
      <c r="N39" s="11">
        <f>F39-(J39*365)</f>
        <v>37117</v>
      </c>
    </row>
    <row r="40" spans="1:90" ht="12.75" x14ac:dyDescent="0.2">
      <c r="A40" s="14" t="s">
        <v>105</v>
      </c>
      <c r="B40" s="15" t="s">
        <v>106</v>
      </c>
      <c r="C40" s="16"/>
      <c r="D40" s="15" t="s">
        <v>117</v>
      </c>
      <c r="E40" s="52" t="s">
        <v>118</v>
      </c>
      <c r="F40" s="18">
        <v>37483</v>
      </c>
      <c r="G40" s="19">
        <v>1</v>
      </c>
      <c r="H40" s="19"/>
      <c r="I40" s="20"/>
      <c r="J40" s="21">
        <f t="shared" si="7"/>
        <v>1</v>
      </c>
      <c r="K40" s="16">
        <v>6</v>
      </c>
      <c r="L40" s="20" t="s">
        <v>17</v>
      </c>
      <c r="M40" s="11">
        <f t="shared" si="4"/>
        <v>37118</v>
      </c>
      <c r="N40" s="11">
        <f t="shared" si="6"/>
        <v>37118</v>
      </c>
    </row>
    <row r="41" spans="1:90" ht="12.75" x14ac:dyDescent="0.2">
      <c r="A41" s="14" t="s">
        <v>105</v>
      </c>
      <c r="B41" s="15" t="s">
        <v>106</v>
      </c>
      <c r="C41" s="55"/>
      <c r="D41" s="15" t="s">
        <v>119</v>
      </c>
      <c r="E41" s="17" t="s">
        <v>120</v>
      </c>
      <c r="F41" s="53">
        <v>38211</v>
      </c>
      <c r="G41" s="19">
        <v>1</v>
      </c>
      <c r="H41" s="21"/>
      <c r="I41" s="20"/>
      <c r="J41" s="21">
        <f t="shared" si="7"/>
        <v>1</v>
      </c>
      <c r="K41" s="16">
        <v>7</v>
      </c>
      <c r="L41" s="56" t="s">
        <v>17</v>
      </c>
      <c r="M41" s="11">
        <f t="shared" si="4"/>
        <v>37846</v>
      </c>
      <c r="N41" s="11">
        <f>F41-(J41*365)</f>
        <v>37846</v>
      </c>
    </row>
    <row r="42" spans="1:90" ht="12.75" x14ac:dyDescent="0.2">
      <c r="A42" s="14" t="s">
        <v>105</v>
      </c>
      <c r="B42" s="15" t="s">
        <v>106</v>
      </c>
      <c r="C42" s="55"/>
      <c r="D42" s="15" t="s">
        <v>121</v>
      </c>
      <c r="E42" s="17" t="s">
        <v>122</v>
      </c>
      <c r="F42" s="53">
        <v>37847</v>
      </c>
      <c r="G42" s="57"/>
      <c r="H42" s="21"/>
      <c r="I42" s="20"/>
      <c r="J42" s="21">
        <f t="shared" si="7"/>
        <v>0</v>
      </c>
      <c r="K42" s="16">
        <v>8</v>
      </c>
      <c r="L42" s="20" t="s">
        <v>17</v>
      </c>
      <c r="M42" s="11">
        <f t="shared" si="4"/>
        <v>37847</v>
      </c>
      <c r="N42" s="11">
        <f t="shared" si="6"/>
        <v>37847</v>
      </c>
    </row>
    <row r="43" spans="1:90" ht="12.75" x14ac:dyDescent="0.2">
      <c r="A43" s="14" t="s">
        <v>105</v>
      </c>
      <c r="B43" s="15" t="s">
        <v>106</v>
      </c>
      <c r="C43" s="55"/>
      <c r="D43" s="15" t="s">
        <v>123</v>
      </c>
      <c r="E43" s="17" t="s">
        <v>124</v>
      </c>
      <c r="F43" s="53">
        <v>38211</v>
      </c>
      <c r="G43" s="57"/>
      <c r="H43" s="21"/>
      <c r="I43" s="20"/>
      <c r="J43" s="21">
        <f t="shared" si="7"/>
        <v>0</v>
      </c>
      <c r="K43" s="16">
        <v>9</v>
      </c>
      <c r="L43" s="20" t="s">
        <v>17</v>
      </c>
      <c r="M43" s="11">
        <f t="shared" si="4"/>
        <v>38211</v>
      </c>
      <c r="N43" s="11">
        <f>F43-(J43*365)</f>
        <v>38211</v>
      </c>
    </row>
    <row r="44" spans="1:90" ht="12.75" x14ac:dyDescent="0.2">
      <c r="A44" s="14" t="s">
        <v>105</v>
      </c>
      <c r="B44" s="15" t="s">
        <v>106</v>
      </c>
      <c r="C44" s="55"/>
      <c r="D44" s="15" t="s">
        <v>125</v>
      </c>
      <c r="E44" s="17" t="s">
        <v>126</v>
      </c>
      <c r="F44" s="53">
        <v>38579</v>
      </c>
      <c r="G44" s="19">
        <v>1</v>
      </c>
      <c r="H44" s="21"/>
      <c r="I44" s="20"/>
      <c r="J44" s="21">
        <f t="shared" si="7"/>
        <v>1</v>
      </c>
      <c r="K44" s="16">
        <v>10</v>
      </c>
      <c r="L44" s="20" t="s">
        <v>17</v>
      </c>
      <c r="M44" s="11">
        <f t="shared" si="4"/>
        <v>38214</v>
      </c>
      <c r="N44" s="11">
        <f t="shared" si="6"/>
        <v>38214</v>
      </c>
    </row>
    <row r="45" spans="1:90" s="20" customFormat="1" ht="12.75" x14ac:dyDescent="0.2">
      <c r="A45" s="14" t="s">
        <v>105</v>
      </c>
      <c r="B45" s="15" t="s">
        <v>106</v>
      </c>
      <c r="C45" s="55"/>
      <c r="D45" s="15" t="s">
        <v>127</v>
      </c>
      <c r="E45" s="17" t="s">
        <v>128</v>
      </c>
      <c r="F45" s="53">
        <v>38579</v>
      </c>
      <c r="G45" s="19">
        <v>0.4</v>
      </c>
      <c r="H45" s="21"/>
      <c r="J45" s="21">
        <f t="shared" si="7"/>
        <v>0.4</v>
      </c>
      <c r="K45" s="16">
        <v>11</v>
      </c>
      <c r="L45" s="20" t="s">
        <v>17</v>
      </c>
      <c r="M45" s="11">
        <f t="shared" si="4"/>
        <v>38433</v>
      </c>
      <c r="N45" s="11">
        <f>F45-(J45*365)</f>
        <v>38433</v>
      </c>
    </row>
    <row r="46" spans="1:90" s="20" customFormat="1" ht="12.75" x14ac:dyDescent="0.2">
      <c r="A46" s="14" t="s">
        <v>105</v>
      </c>
      <c r="B46" s="15" t="s">
        <v>106</v>
      </c>
      <c r="C46" s="53"/>
      <c r="D46" s="15" t="s">
        <v>129</v>
      </c>
      <c r="E46" s="52" t="s">
        <v>130</v>
      </c>
      <c r="F46" s="53">
        <v>40042</v>
      </c>
      <c r="G46" s="55"/>
      <c r="H46" s="55"/>
      <c r="I46" s="58"/>
      <c r="J46" s="21">
        <f t="shared" si="7"/>
        <v>0</v>
      </c>
      <c r="K46" s="16">
        <v>12</v>
      </c>
      <c r="L46" s="20" t="s">
        <v>17</v>
      </c>
      <c r="M46" s="11">
        <f t="shared" si="4"/>
        <v>40042</v>
      </c>
      <c r="N46" s="11">
        <f t="shared" si="6"/>
        <v>40042</v>
      </c>
    </row>
    <row r="47" spans="1:90" s="20" customFormat="1" ht="12.75" x14ac:dyDescent="0.2">
      <c r="A47" s="14" t="s">
        <v>105</v>
      </c>
      <c r="B47" s="15" t="s">
        <v>106</v>
      </c>
      <c r="C47" s="53"/>
      <c r="D47" s="15" t="s">
        <v>131</v>
      </c>
      <c r="E47" s="52" t="s">
        <v>132</v>
      </c>
      <c r="F47" s="53">
        <v>40406</v>
      </c>
      <c r="G47" s="55"/>
      <c r="H47" s="55"/>
      <c r="I47" s="58"/>
      <c r="J47" s="21">
        <f t="shared" si="7"/>
        <v>0</v>
      </c>
      <c r="K47" s="16">
        <v>13</v>
      </c>
      <c r="L47" s="20" t="s">
        <v>17</v>
      </c>
      <c r="M47" s="11">
        <f t="shared" si="4"/>
        <v>40406</v>
      </c>
      <c r="N47" s="11">
        <f>F47-(J47*365)</f>
        <v>40406</v>
      </c>
    </row>
    <row r="48" spans="1:90" ht="13.5" thickBot="1" x14ac:dyDescent="0.25">
      <c r="A48" s="22" t="s">
        <v>105</v>
      </c>
      <c r="B48" s="23" t="s">
        <v>106</v>
      </c>
      <c r="C48" s="60"/>
      <c r="D48" s="23" t="s">
        <v>133</v>
      </c>
      <c r="E48" s="67" t="s">
        <v>134</v>
      </c>
      <c r="F48" s="60">
        <v>40406</v>
      </c>
      <c r="G48" s="61"/>
      <c r="H48" s="61"/>
      <c r="I48" s="62"/>
      <c r="J48" s="29">
        <f t="shared" si="7"/>
        <v>0</v>
      </c>
      <c r="K48" s="24">
        <v>14</v>
      </c>
      <c r="L48" s="28" t="s">
        <v>17</v>
      </c>
      <c r="M48" s="11">
        <f t="shared" si="4"/>
        <v>40406</v>
      </c>
      <c r="N48" s="11">
        <f t="shared" si="6"/>
        <v>40406</v>
      </c>
    </row>
    <row r="49" spans="1:14" ht="13.5" thickBot="1" x14ac:dyDescent="0.25">
      <c r="A49" s="37" t="s">
        <v>135</v>
      </c>
      <c r="B49" s="38" t="s">
        <v>136</v>
      </c>
      <c r="C49" s="39"/>
      <c r="D49" s="38" t="s">
        <v>137</v>
      </c>
      <c r="E49" s="63" t="s">
        <v>138</v>
      </c>
      <c r="F49" s="40">
        <v>40406</v>
      </c>
      <c r="G49" s="41">
        <v>3.5830000000000002</v>
      </c>
      <c r="H49" s="41"/>
      <c r="I49" s="42"/>
      <c r="J49" s="43">
        <f t="shared" si="7"/>
        <v>3.5830000000000002</v>
      </c>
      <c r="K49" s="39">
        <v>1</v>
      </c>
      <c r="L49" s="42" t="s">
        <v>17</v>
      </c>
      <c r="M49" s="11">
        <f t="shared" si="4"/>
        <v>39098.205000000002</v>
      </c>
      <c r="N49" s="11">
        <f t="shared" si="6"/>
        <v>39098.205000000002</v>
      </c>
    </row>
    <row r="50" spans="1:14" ht="12.75" x14ac:dyDescent="0.2">
      <c r="A50" s="14" t="s">
        <v>139</v>
      </c>
      <c r="B50" s="15" t="s">
        <v>140</v>
      </c>
      <c r="C50" s="16"/>
      <c r="D50" s="15" t="s">
        <v>141</v>
      </c>
      <c r="E50" s="64" t="s">
        <v>142</v>
      </c>
      <c r="F50" s="18">
        <v>43836</v>
      </c>
      <c r="G50" s="19">
        <v>1.448</v>
      </c>
      <c r="H50" s="19"/>
      <c r="I50" s="20"/>
      <c r="J50" s="21">
        <f t="shared" si="7"/>
        <v>1.448</v>
      </c>
      <c r="K50" s="16">
        <v>1</v>
      </c>
      <c r="L50" s="20" t="s">
        <v>17</v>
      </c>
      <c r="M50" s="11">
        <f t="shared" ref="M50" si="8">F50-(J50*365)</f>
        <v>43307.48</v>
      </c>
      <c r="N50" s="11">
        <f t="shared" ref="N50" si="9">F50-(J50*365)</f>
        <v>43307.48</v>
      </c>
    </row>
    <row r="51" spans="1:14" ht="13.5" thickBot="1" x14ac:dyDescent="0.25">
      <c r="A51" s="142" t="s">
        <v>139</v>
      </c>
      <c r="B51" s="143" t="s">
        <v>140</v>
      </c>
      <c r="C51" s="144"/>
      <c r="D51" s="143" t="s">
        <v>287</v>
      </c>
      <c r="E51" s="145" t="s">
        <v>285</v>
      </c>
      <c r="F51" s="146">
        <v>45888</v>
      </c>
      <c r="G51" s="147"/>
      <c r="H51" s="147"/>
      <c r="I51" s="148"/>
      <c r="J51" s="149">
        <v>0</v>
      </c>
      <c r="K51" s="144">
        <v>2</v>
      </c>
      <c r="L51" s="148" t="s">
        <v>17</v>
      </c>
      <c r="M51" s="146">
        <v>45888</v>
      </c>
      <c r="N51" s="146">
        <v>45888</v>
      </c>
    </row>
    <row r="52" spans="1:14" ht="13.5" thickBot="1" x14ac:dyDescent="0.25">
      <c r="A52" s="37" t="s">
        <v>143</v>
      </c>
      <c r="B52" s="38" t="s">
        <v>144</v>
      </c>
      <c r="C52" s="39"/>
      <c r="D52" s="38" t="s">
        <v>145</v>
      </c>
      <c r="E52" s="63" t="s">
        <v>146</v>
      </c>
      <c r="F52" s="40">
        <v>35674</v>
      </c>
      <c r="G52" s="41">
        <v>0.46870000000000001</v>
      </c>
      <c r="H52" s="41"/>
      <c r="I52" s="42"/>
      <c r="J52" s="43">
        <f t="shared" ref="J52:J97" si="10">+(G52+H52+H52)-H52</f>
        <v>0.46870000000000001</v>
      </c>
      <c r="K52" s="39">
        <v>1</v>
      </c>
      <c r="L52" s="42" t="s">
        <v>17</v>
      </c>
      <c r="M52" s="11">
        <f t="shared" si="4"/>
        <v>35502.924500000001</v>
      </c>
      <c r="N52" s="11">
        <f>F52-(J52*365)</f>
        <v>35502.924500000001</v>
      </c>
    </row>
    <row r="53" spans="1:14" ht="13.5" thickBot="1" x14ac:dyDescent="0.25">
      <c r="A53" s="37" t="s">
        <v>147</v>
      </c>
      <c r="B53" s="46" t="s">
        <v>148</v>
      </c>
      <c r="C53" s="39">
        <v>2009</v>
      </c>
      <c r="D53" s="38" t="s">
        <v>149</v>
      </c>
      <c r="E53" s="65" t="s">
        <v>150</v>
      </c>
      <c r="F53" s="40">
        <v>34575</v>
      </c>
      <c r="G53" s="41"/>
      <c r="H53" s="41">
        <v>-1.1499999999999999</v>
      </c>
      <c r="I53" s="85" t="s">
        <v>151</v>
      </c>
      <c r="J53" s="43">
        <f t="shared" si="10"/>
        <v>-1.1499999999999999</v>
      </c>
      <c r="K53" s="39">
        <v>1</v>
      </c>
      <c r="L53" s="42" t="s">
        <v>17</v>
      </c>
      <c r="M53" s="11">
        <f t="shared" si="4"/>
        <v>34994.75</v>
      </c>
      <c r="N53" s="11">
        <f t="shared" si="6"/>
        <v>34994.75</v>
      </c>
    </row>
    <row r="54" spans="1:14" ht="13.5" thickBot="1" x14ac:dyDescent="0.25">
      <c r="A54" s="37" t="s">
        <v>152</v>
      </c>
      <c r="B54" s="38" t="s">
        <v>153</v>
      </c>
      <c r="C54" s="66"/>
      <c r="D54" s="38" t="s">
        <v>154</v>
      </c>
      <c r="E54" s="63" t="s">
        <v>155</v>
      </c>
      <c r="F54" s="40">
        <v>38579</v>
      </c>
      <c r="G54" s="41">
        <v>2.496</v>
      </c>
      <c r="H54" s="41"/>
      <c r="I54" s="42"/>
      <c r="J54" s="43">
        <f t="shared" si="10"/>
        <v>2.496</v>
      </c>
      <c r="K54" s="39">
        <v>1</v>
      </c>
      <c r="L54" s="42" t="s">
        <v>17</v>
      </c>
      <c r="M54" s="11">
        <f t="shared" si="4"/>
        <v>37667.96</v>
      </c>
      <c r="N54" s="11">
        <f>F54-(J54*365)</f>
        <v>37667.96</v>
      </c>
    </row>
    <row r="55" spans="1:14" ht="13.5" thickBot="1" x14ac:dyDescent="0.25">
      <c r="A55" s="37" t="s">
        <v>156</v>
      </c>
      <c r="B55" s="46" t="s">
        <v>157</v>
      </c>
      <c r="C55" s="39">
        <v>2009</v>
      </c>
      <c r="D55" s="38" t="s">
        <v>149</v>
      </c>
      <c r="E55" s="65" t="s">
        <v>150</v>
      </c>
      <c r="F55" s="40">
        <v>34575</v>
      </c>
      <c r="G55" s="41"/>
      <c r="H55" s="41">
        <v>-1.1499999999999999</v>
      </c>
      <c r="I55" s="42"/>
      <c r="J55" s="43">
        <f t="shared" si="10"/>
        <v>-1.1499999999999999</v>
      </c>
      <c r="K55" s="39">
        <v>1</v>
      </c>
      <c r="L55" s="42" t="s">
        <v>17</v>
      </c>
      <c r="M55" s="11">
        <f t="shared" si="4"/>
        <v>34994.75</v>
      </c>
      <c r="N55" s="11">
        <f t="shared" si="6"/>
        <v>34994.75</v>
      </c>
    </row>
    <row r="56" spans="1:14" ht="12.75" x14ac:dyDescent="0.2">
      <c r="A56" s="97" t="s">
        <v>158</v>
      </c>
      <c r="B56" s="88" t="s">
        <v>159</v>
      </c>
      <c r="C56" s="89"/>
      <c r="D56" s="90" t="s">
        <v>160</v>
      </c>
      <c r="E56" s="91" t="s">
        <v>161</v>
      </c>
      <c r="F56" s="92">
        <v>41505</v>
      </c>
      <c r="G56" s="93">
        <v>6.9450000000000003</v>
      </c>
      <c r="H56" s="98"/>
      <c r="I56" s="94"/>
      <c r="J56" s="71">
        <f t="shared" si="10"/>
        <v>6.9450000000000003</v>
      </c>
      <c r="K56" s="89">
        <v>1</v>
      </c>
      <c r="L56" s="94" t="s">
        <v>17</v>
      </c>
      <c r="M56" s="11">
        <f t="shared" si="4"/>
        <v>38970.074999999997</v>
      </c>
      <c r="N56" s="11">
        <f>F56-(J56*365)</f>
        <v>38970.074999999997</v>
      </c>
    </row>
    <row r="57" spans="1:14" ht="13.5" thickBot="1" x14ac:dyDescent="0.25">
      <c r="A57" s="22" t="s">
        <v>158</v>
      </c>
      <c r="B57" s="51" t="s">
        <v>159</v>
      </c>
      <c r="C57" s="24"/>
      <c r="D57" s="23" t="s">
        <v>162</v>
      </c>
      <c r="E57" s="77" t="s">
        <v>163</v>
      </c>
      <c r="F57" s="26">
        <v>44424</v>
      </c>
      <c r="G57" s="27">
        <v>0.85399999999999998</v>
      </c>
      <c r="H57" s="99"/>
      <c r="I57" s="28"/>
      <c r="J57" s="29">
        <f t="shared" si="10"/>
        <v>0.85399999999999998</v>
      </c>
      <c r="K57" s="24">
        <v>2</v>
      </c>
      <c r="L57" s="28" t="s">
        <v>17</v>
      </c>
      <c r="M57" s="11">
        <f t="shared" si="4"/>
        <v>44112.29</v>
      </c>
      <c r="N57" s="11">
        <f t="shared" si="6"/>
        <v>44112.29</v>
      </c>
    </row>
    <row r="58" spans="1:14" ht="12.75" x14ac:dyDescent="0.2">
      <c r="A58" s="124" t="s">
        <v>164</v>
      </c>
      <c r="B58" s="125" t="s">
        <v>165</v>
      </c>
      <c r="C58" s="126"/>
      <c r="D58" s="125" t="s">
        <v>166</v>
      </c>
      <c r="E58" s="127" t="s">
        <v>167</v>
      </c>
      <c r="F58" s="128">
        <v>37483</v>
      </c>
      <c r="G58" s="129">
        <v>2</v>
      </c>
      <c r="H58" s="129"/>
      <c r="I58" s="130"/>
      <c r="J58" s="131">
        <f t="shared" ref="J58" si="11">+(G58+H58+H58)-H58</f>
        <v>2</v>
      </c>
      <c r="K58" s="126">
        <v>1</v>
      </c>
      <c r="L58" s="130" t="s">
        <v>17</v>
      </c>
      <c r="M58" s="132">
        <f t="shared" ref="M58" si="12">F58-(J58*365)</f>
        <v>36753</v>
      </c>
      <c r="N58" s="132">
        <f t="shared" ref="N58" si="13">F58-(J58*365)</f>
        <v>36753</v>
      </c>
    </row>
    <row r="59" spans="1:14" ht="13.5" thickBot="1" x14ac:dyDescent="0.25">
      <c r="A59" s="150" t="s">
        <v>164</v>
      </c>
      <c r="B59" s="151" t="s">
        <v>165</v>
      </c>
      <c r="C59" s="152"/>
      <c r="D59" s="151" t="s">
        <v>282</v>
      </c>
      <c r="E59" s="160" t="s">
        <v>283</v>
      </c>
      <c r="F59" s="154">
        <v>45887</v>
      </c>
      <c r="G59" s="155"/>
      <c r="H59" s="155"/>
      <c r="I59" s="156"/>
      <c r="J59" s="157">
        <f t="shared" si="10"/>
        <v>0</v>
      </c>
      <c r="K59" s="152">
        <v>2</v>
      </c>
      <c r="L59" s="156" t="s">
        <v>17</v>
      </c>
      <c r="M59" s="158">
        <f t="shared" si="4"/>
        <v>45887</v>
      </c>
      <c r="N59" s="158">
        <f t="shared" si="6"/>
        <v>45887</v>
      </c>
    </row>
    <row r="60" spans="1:14" ht="12.75" x14ac:dyDescent="0.2">
      <c r="A60" s="14" t="s">
        <v>168</v>
      </c>
      <c r="B60" s="15" t="s">
        <v>169</v>
      </c>
      <c r="C60" s="16"/>
      <c r="D60" s="15" t="s">
        <v>170</v>
      </c>
      <c r="E60" s="52" t="s">
        <v>171</v>
      </c>
      <c r="F60" s="18">
        <v>36022</v>
      </c>
      <c r="G60" s="19"/>
      <c r="H60" s="19"/>
      <c r="I60" s="20"/>
      <c r="J60" s="21">
        <f>+(G60+H60+H60)-H60</f>
        <v>0</v>
      </c>
      <c r="K60" s="16">
        <v>1</v>
      </c>
      <c r="L60" s="20" t="s">
        <v>17</v>
      </c>
      <c r="M60" s="11">
        <f t="shared" si="4"/>
        <v>36022</v>
      </c>
      <c r="N60" s="11">
        <f t="shared" si="6"/>
        <v>36022</v>
      </c>
    </row>
    <row r="61" spans="1:14" ht="12.75" x14ac:dyDescent="0.2">
      <c r="A61" s="14" t="s">
        <v>168</v>
      </c>
      <c r="B61" s="15" t="s">
        <v>169</v>
      </c>
      <c r="C61" s="16"/>
      <c r="D61" s="15" t="s">
        <v>172</v>
      </c>
      <c r="E61" s="52" t="s">
        <v>173</v>
      </c>
      <c r="F61" s="18">
        <v>37483</v>
      </c>
      <c r="G61" s="19">
        <v>4</v>
      </c>
      <c r="H61" s="19"/>
      <c r="I61" s="20"/>
      <c r="J61" s="21">
        <f>+(G61+H61+H61)-H61</f>
        <v>4</v>
      </c>
      <c r="K61" s="16">
        <v>2</v>
      </c>
      <c r="L61" s="20" t="s">
        <v>17</v>
      </c>
      <c r="M61" s="11">
        <f t="shared" si="4"/>
        <v>36023</v>
      </c>
      <c r="N61" s="11">
        <f>F61-(J61*365)</f>
        <v>36023</v>
      </c>
    </row>
    <row r="62" spans="1:14" ht="12.75" x14ac:dyDescent="0.2">
      <c r="A62" s="14" t="s">
        <v>168</v>
      </c>
      <c r="B62" s="15" t="s">
        <v>169</v>
      </c>
      <c r="C62" s="16"/>
      <c r="D62" s="15" t="s">
        <v>174</v>
      </c>
      <c r="E62" s="52" t="s">
        <v>175</v>
      </c>
      <c r="F62" s="18">
        <v>38579</v>
      </c>
      <c r="G62" s="68"/>
      <c r="H62" s="19"/>
      <c r="I62" s="20"/>
      <c r="J62" s="21">
        <f t="shared" si="10"/>
        <v>0</v>
      </c>
      <c r="K62" s="16">
        <v>4</v>
      </c>
      <c r="L62" s="20" t="s">
        <v>17</v>
      </c>
      <c r="M62" s="11">
        <f t="shared" si="4"/>
        <v>38579</v>
      </c>
      <c r="N62" s="11">
        <f>F62-(J62*365)</f>
        <v>38579</v>
      </c>
    </row>
    <row r="63" spans="1:14" ht="12.75" x14ac:dyDescent="0.2">
      <c r="A63" s="14" t="s">
        <v>168</v>
      </c>
      <c r="B63" s="15" t="s">
        <v>169</v>
      </c>
      <c r="C63" s="16"/>
      <c r="D63" s="15" t="s">
        <v>176</v>
      </c>
      <c r="E63" s="52" t="s">
        <v>177</v>
      </c>
      <c r="F63" s="18">
        <v>40406</v>
      </c>
      <c r="G63" s="19"/>
      <c r="H63" s="19"/>
      <c r="I63" s="20"/>
      <c r="J63" s="21">
        <f t="shared" si="10"/>
        <v>0</v>
      </c>
      <c r="K63" s="16">
        <v>5</v>
      </c>
      <c r="L63" s="20" t="s">
        <v>17</v>
      </c>
      <c r="M63" s="11">
        <f t="shared" ref="M63:M103" si="14">F63-(J63*365)</f>
        <v>40406</v>
      </c>
      <c r="N63" s="11">
        <f t="shared" si="6"/>
        <v>40406</v>
      </c>
    </row>
    <row r="64" spans="1:14" ht="12.75" x14ac:dyDescent="0.2">
      <c r="A64" s="14" t="s">
        <v>168</v>
      </c>
      <c r="B64" s="15" t="s">
        <v>169</v>
      </c>
      <c r="C64" s="16"/>
      <c r="D64" s="15" t="s">
        <v>178</v>
      </c>
      <c r="E64" s="52" t="s">
        <v>179</v>
      </c>
      <c r="F64" s="18">
        <v>40770</v>
      </c>
      <c r="G64" s="19">
        <v>0.59899999999999998</v>
      </c>
      <c r="H64" s="19"/>
      <c r="I64" s="20"/>
      <c r="J64" s="21">
        <f t="shared" si="10"/>
        <v>0.59899999999999998</v>
      </c>
      <c r="K64" s="16">
        <v>6</v>
      </c>
      <c r="L64" s="20" t="s">
        <v>17</v>
      </c>
      <c r="M64" s="11">
        <f t="shared" si="14"/>
        <v>40551.364999999998</v>
      </c>
      <c r="N64" s="11">
        <f>F64-(J64*365)</f>
        <v>40551.364999999998</v>
      </c>
    </row>
    <row r="65" spans="1:152" ht="13.5" thickBot="1" x14ac:dyDescent="0.25">
      <c r="A65" s="22" t="s">
        <v>168</v>
      </c>
      <c r="B65" s="23" t="s">
        <v>169</v>
      </c>
      <c r="C65" s="24"/>
      <c r="D65" s="23" t="s">
        <v>180</v>
      </c>
      <c r="E65" s="67" t="s">
        <v>181</v>
      </c>
      <c r="F65" s="128">
        <v>44424</v>
      </c>
      <c r="G65" s="27">
        <v>5.6040000000000001</v>
      </c>
      <c r="H65" s="27"/>
      <c r="I65" s="28"/>
      <c r="J65" s="29">
        <f t="shared" si="10"/>
        <v>5.6040000000000001</v>
      </c>
      <c r="K65" s="16">
        <v>7</v>
      </c>
      <c r="L65" s="28" t="s">
        <v>17</v>
      </c>
      <c r="M65" s="11">
        <f t="shared" si="14"/>
        <v>42378.54</v>
      </c>
      <c r="N65" s="11">
        <f t="shared" ref="N65:N69" si="15">F65-(J65*365)</f>
        <v>42378.54</v>
      </c>
    </row>
    <row r="66" spans="1:152" s="109" customFormat="1" ht="13.5" thickBot="1" x14ac:dyDescent="0.25">
      <c r="A66" s="37" t="s">
        <v>182</v>
      </c>
      <c r="B66" s="38" t="s">
        <v>183</v>
      </c>
      <c r="C66" s="39"/>
      <c r="D66" s="38" t="s">
        <v>184</v>
      </c>
      <c r="E66" s="65" t="s">
        <v>185</v>
      </c>
      <c r="F66" s="128">
        <v>40042</v>
      </c>
      <c r="G66" s="41">
        <v>7.0380000000000003</v>
      </c>
      <c r="H66" s="41"/>
      <c r="I66" s="42"/>
      <c r="J66" s="43">
        <f t="shared" si="10"/>
        <v>7.0380000000000003</v>
      </c>
      <c r="K66" s="39">
        <v>1</v>
      </c>
      <c r="L66" s="42" t="s">
        <v>17</v>
      </c>
      <c r="M66" s="11">
        <f t="shared" si="14"/>
        <v>37473.129999999997</v>
      </c>
      <c r="N66" s="11">
        <f>F66-(J66*365)</f>
        <v>37473.129999999997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</row>
    <row r="67" spans="1:152" ht="12.75" x14ac:dyDescent="0.2">
      <c r="A67" s="69" t="s">
        <v>186</v>
      </c>
      <c r="B67" s="15" t="s">
        <v>187</v>
      </c>
      <c r="C67" s="16"/>
      <c r="D67" s="15" t="s">
        <v>188</v>
      </c>
      <c r="E67" s="52" t="s">
        <v>189</v>
      </c>
      <c r="F67" s="18">
        <v>40406</v>
      </c>
      <c r="G67" s="19">
        <v>8.968</v>
      </c>
      <c r="H67" s="19"/>
      <c r="I67" s="20"/>
      <c r="J67" s="21">
        <f t="shared" si="10"/>
        <v>8.968</v>
      </c>
      <c r="K67" s="16">
        <v>2</v>
      </c>
      <c r="L67" s="20" t="s">
        <v>17</v>
      </c>
      <c r="M67" s="11">
        <f t="shared" si="14"/>
        <v>37132.68</v>
      </c>
      <c r="N67" s="11">
        <f t="shared" si="15"/>
        <v>37132.68</v>
      </c>
    </row>
    <row r="68" spans="1:152" ht="12.75" x14ac:dyDescent="0.2">
      <c r="A68" s="69" t="s">
        <v>186</v>
      </c>
      <c r="B68" s="15" t="s">
        <v>187</v>
      </c>
      <c r="C68" s="16"/>
      <c r="D68" s="15" t="s">
        <v>190</v>
      </c>
      <c r="E68" s="52" t="s">
        <v>191</v>
      </c>
      <c r="F68" s="18">
        <v>41505</v>
      </c>
      <c r="G68" s="19">
        <v>3.6459999999999999</v>
      </c>
      <c r="H68" s="19"/>
      <c r="I68" s="20"/>
      <c r="J68" s="21">
        <f t="shared" si="10"/>
        <v>3.6459999999999999</v>
      </c>
      <c r="K68" s="16">
        <v>3</v>
      </c>
      <c r="L68" s="20" t="s">
        <v>17</v>
      </c>
      <c r="M68" s="11">
        <f t="shared" si="14"/>
        <v>40174.21</v>
      </c>
      <c r="N68" s="11">
        <f>F68-(J68*365)</f>
        <v>40174.21</v>
      </c>
    </row>
    <row r="69" spans="1:152" ht="12.75" x14ac:dyDescent="0.2">
      <c r="A69" s="69" t="s">
        <v>186</v>
      </c>
      <c r="B69" s="15" t="s">
        <v>187</v>
      </c>
      <c r="C69" s="16"/>
      <c r="D69" s="15" t="s">
        <v>192</v>
      </c>
      <c r="E69" s="52" t="s">
        <v>193</v>
      </c>
      <c r="F69" s="18">
        <v>40770</v>
      </c>
      <c r="G69" s="19">
        <v>0.89900000000000002</v>
      </c>
      <c r="H69" s="19"/>
      <c r="I69" s="20"/>
      <c r="J69" s="21">
        <f t="shared" si="10"/>
        <v>0.89900000000000002</v>
      </c>
      <c r="K69" s="16">
        <v>4</v>
      </c>
      <c r="L69" s="20" t="s">
        <v>17</v>
      </c>
      <c r="M69" s="11">
        <f t="shared" si="14"/>
        <v>40441.864999999998</v>
      </c>
      <c r="N69" s="11">
        <f t="shared" si="15"/>
        <v>40441.864999999998</v>
      </c>
    </row>
    <row r="70" spans="1:152" ht="12.75" x14ac:dyDescent="0.2">
      <c r="A70" s="69" t="s">
        <v>186</v>
      </c>
      <c r="B70" s="15" t="s">
        <v>187</v>
      </c>
      <c r="C70" s="16"/>
      <c r="D70" s="15" t="s">
        <v>194</v>
      </c>
      <c r="E70" s="52" t="s">
        <v>195</v>
      </c>
      <c r="F70" s="18">
        <v>42233</v>
      </c>
      <c r="G70" s="19">
        <v>2.4569999999999999</v>
      </c>
      <c r="H70" s="19"/>
      <c r="I70" s="20"/>
      <c r="J70" s="21">
        <f t="shared" si="10"/>
        <v>2.4569999999999999</v>
      </c>
      <c r="K70" s="16">
        <v>5</v>
      </c>
      <c r="L70" s="20" t="s">
        <v>17</v>
      </c>
      <c r="M70" s="11">
        <f t="shared" si="14"/>
        <v>41336.195</v>
      </c>
      <c r="N70" s="11">
        <f>F70-(J70*365)</f>
        <v>41336.195</v>
      </c>
    </row>
    <row r="71" spans="1:152" ht="12.75" x14ac:dyDescent="0.2">
      <c r="A71" s="69" t="s">
        <v>186</v>
      </c>
      <c r="B71" s="15" t="s">
        <v>187</v>
      </c>
      <c r="C71" s="16"/>
      <c r="D71" s="15" t="s">
        <v>196</v>
      </c>
      <c r="E71" s="52" t="s">
        <v>197</v>
      </c>
      <c r="F71" s="18">
        <v>41505</v>
      </c>
      <c r="G71" s="19">
        <v>0.315</v>
      </c>
      <c r="H71" s="19"/>
      <c r="I71" s="20"/>
      <c r="J71" s="21">
        <f t="shared" si="10"/>
        <v>0.315</v>
      </c>
      <c r="K71" s="16">
        <v>6</v>
      </c>
      <c r="L71" s="20" t="s">
        <v>17</v>
      </c>
      <c r="M71" s="11">
        <f t="shared" si="14"/>
        <v>41390.025000000001</v>
      </c>
      <c r="N71" s="11">
        <f t="shared" ref="N71:N93" si="16">F71-(J71*365)</f>
        <v>41390.025000000001</v>
      </c>
    </row>
    <row r="72" spans="1:152" ht="12.75" x14ac:dyDescent="0.2">
      <c r="A72" s="69" t="s">
        <v>186</v>
      </c>
      <c r="B72" s="15" t="s">
        <v>187</v>
      </c>
      <c r="C72" s="16"/>
      <c r="D72" s="15" t="s">
        <v>198</v>
      </c>
      <c r="E72" s="52" t="s">
        <v>199</v>
      </c>
      <c r="F72" s="18">
        <v>43102</v>
      </c>
      <c r="G72" s="19">
        <v>2.5</v>
      </c>
      <c r="H72" s="19"/>
      <c r="I72" s="20"/>
      <c r="J72" s="21">
        <f t="shared" si="10"/>
        <v>2.5</v>
      </c>
      <c r="K72" s="16">
        <v>7</v>
      </c>
      <c r="L72" s="20" t="s">
        <v>17</v>
      </c>
      <c r="M72" s="11">
        <f t="shared" si="14"/>
        <v>42189.5</v>
      </c>
      <c r="N72" s="11">
        <f>F72-(J72*365)</f>
        <v>42189.5</v>
      </c>
    </row>
    <row r="73" spans="1:152" ht="12.75" x14ac:dyDescent="0.2">
      <c r="A73" s="96" t="s">
        <v>186</v>
      </c>
      <c r="B73" s="15" t="s">
        <v>187</v>
      </c>
      <c r="C73" s="16"/>
      <c r="D73" s="15" t="s">
        <v>200</v>
      </c>
      <c r="E73" s="52" t="s">
        <v>201</v>
      </c>
      <c r="F73" s="18">
        <v>44424</v>
      </c>
      <c r="G73" s="19">
        <v>4.22</v>
      </c>
      <c r="H73" s="19"/>
      <c r="I73" s="20"/>
      <c r="J73" s="21">
        <f>+(G73+H73+H73)-H73</f>
        <v>4.22</v>
      </c>
      <c r="K73" s="16">
        <v>8</v>
      </c>
      <c r="L73" s="20" t="s">
        <v>17</v>
      </c>
      <c r="M73" s="11">
        <f t="shared" si="14"/>
        <v>42883.7</v>
      </c>
      <c r="N73" s="11">
        <f t="shared" si="16"/>
        <v>42883.7</v>
      </c>
    </row>
    <row r="74" spans="1:152" ht="12.75" x14ac:dyDescent="0.2">
      <c r="A74" s="69" t="s">
        <v>186</v>
      </c>
      <c r="B74" s="15" t="s">
        <v>187</v>
      </c>
      <c r="C74" s="16"/>
      <c r="D74" s="15" t="s">
        <v>202</v>
      </c>
      <c r="E74" s="52" t="s">
        <v>203</v>
      </c>
      <c r="F74" s="18">
        <v>43328</v>
      </c>
      <c r="G74" s="19"/>
      <c r="H74" s="19"/>
      <c r="I74" s="20"/>
      <c r="J74" s="21">
        <f t="shared" si="10"/>
        <v>0</v>
      </c>
      <c r="K74" s="16">
        <v>9</v>
      </c>
      <c r="L74" s="20" t="s">
        <v>17</v>
      </c>
      <c r="M74" s="11">
        <f t="shared" si="14"/>
        <v>43328</v>
      </c>
      <c r="N74" s="11">
        <f>F74-(J74*365)</f>
        <v>43328</v>
      </c>
    </row>
    <row r="75" spans="1:152" ht="12.75" x14ac:dyDescent="0.2">
      <c r="A75" s="96" t="s">
        <v>186</v>
      </c>
      <c r="B75" s="15" t="s">
        <v>187</v>
      </c>
      <c r="C75" s="16"/>
      <c r="D75" s="15" t="s">
        <v>204</v>
      </c>
      <c r="E75" s="52" t="s">
        <v>205</v>
      </c>
      <c r="F75" s="18">
        <v>44424</v>
      </c>
      <c r="G75" s="19">
        <v>0.15</v>
      </c>
      <c r="H75" s="19"/>
      <c r="I75" s="20"/>
      <c r="J75" s="21">
        <f t="shared" si="10"/>
        <v>0.15</v>
      </c>
      <c r="K75" s="16">
        <v>10</v>
      </c>
      <c r="L75" s="20" t="s">
        <v>17</v>
      </c>
      <c r="M75" s="11">
        <f t="shared" si="14"/>
        <v>44369.25</v>
      </c>
      <c r="N75" s="11">
        <f t="shared" si="16"/>
        <v>44369.25</v>
      </c>
    </row>
    <row r="76" spans="1:152" ht="12.75" x14ac:dyDescent="0.2">
      <c r="A76" s="96" t="s">
        <v>186</v>
      </c>
      <c r="B76" s="15" t="s">
        <v>187</v>
      </c>
      <c r="C76" s="16"/>
      <c r="D76" s="15" t="s">
        <v>206</v>
      </c>
      <c r="E76" s="52" t="s">
        <v>207</v>
      </c>
      <c r="F76" s="18">
        <v>45523</v>
      </c>
      <c r="G76" s="129"/>
      <c r="H76" s="19"/>
      <c r="I76" s="20"/>
      <c r="J76" s="21">
        <f t="shared" ref="J76" si="17">+(G76+H76+H76)-H76</f>
        <v>0</v>
      </c>
      <c r="K76" s="16">
        <v>12</v>
      </c>
      <c r="L76" s="20" t="s">
        <v>17</v>
      </c>
      <c r="M76" s="11">
        <f t="shared" ref="M76" si="18">F76-(J76*365)</f>
        <v>45523</v>
      </c>
      <c r="N76" s="11">
        <f t="shared" ref="N76" si="19">F76-(J76*365)</f>
        <v>45523</v>
      </c>
    </row>
    <row r="77" spans="1:152" ht="13.5" thickBot="1" x14ac:dyDescent="0.25">
      <c r="A77" s="96" t="s">
        <v>186</v>
      </c>
      <c r="B77" s="15" t="s">
        <v>187</v>
      </c>
      <c r="C77" s="16"/>
      <c r="D77" s="15" t="s">
        <v>291</v>
      </c>
      <c r="E77" s="52" t="s">
        <v>290</v>
      </c>
      <c r="F77" s="18">
        <v>45670</v>
      </c>
      <c r="G77" s="129"/>
      <c r="H77" s="19"/>
      <c r="I77" s="20"/>
      <c r="J77" s="21">
        <v>0</v>
      </c>
      <c r="K77" s="16">
        <v>12</v>
      </c>
      <c r="L77" s="20" t="s">
        <v>17</v>
      </c>
      <c r="M77" s="11">
        <f t="shared" si="14"/>
        <v>45670</v>
      </c>
      <c r="N77" s="11">
        <f t="shared" si="16"/>
        <v>45670</v>
      </c>
    </row>
    <row r="78" spans="1:152" ht="12.75" x14ac:dyDescent="0.2">
      <c r="A78" s="87" t="s">
        <v>208</v>
      </c>
      <c r="B78" s="88" t="s">
        <v>209</v>
      </c>
      <c r="C78" s="89">
        <v>2006</v>
      </c>
      <c r="D78" s="90" t="s">
        <v>210</v>
      </c>
      <c r="E78" s="91" t="s">
        <v>211</v>
      </c>
      <c r="F78" s="92">
        <v>37483</v>
      </c>
      <c r="G78" s="19">
        <f>2.439</f>
        <v>2.4390000000000001</v>
      </c>
      <c r="H78" s="93"/>
      <c r="I78" s="94"/>
      <c r="J78" s="71">
        <f>+(G78+H78+H78)-H78</f>
        <v>2.4390000000000001</v>
      </c>
      <c r="K78" s="89">
        <v>1</v>
      </c>
      <c r="L78" s="94" t="s">
        <v>17</v>
      </c>
      <c r="M78" s="11">
        <f t="shared" si="14"/>
        <v>36592.764999999999</v>
      </c>
      <c r="N78" s="11">
        <f>F78-(J78*365)</f>
        <v>36592.764999999999</v>
      </c>
    </row>
    <row r="79" spans="1:152" s="109" customFormat="1" ht="13.5" thickBot="1" x14ac:dyDescent="0.25">
      <c r="A79" s="96" t="s">
        <v>208</v>
      </c>
      <c r="B79" s="49" t="s">
        <v>209</v>
      </c>
      <c r="C79" s="16"/>
      <c r="D79" s="15" t="s">
        <v>212</v>
      </c>
      <c r="E79" s="64" t="s">
        <v>213</v>
      </c>
      <c r="F79" s="18">
        <v>44424</v>
      </c>
      <c r="G79" s="19"/>
      <c r="H79" s="19"/>
      <c r="I79" s="20"/>
      <c r="J79" s="21">
        <f>+(G79+H79+H79)-H79</f>
        <v>0</v>
      </c>
      <c r="K79" s="16">
        <v>2</v>
      </c>
      <c r="L79" s="20" t="s">
        <v>17</v>
      </c>
      <c r="M79" s="11">
        <f t="shared" si="14"/>
        <v>44424</v>
      </c>
      <c r="N79" s="11">
        <f>B122</f>
        <v>0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</row>
    <row r="80" spans="1:152" ht="13.5" thickBot="1" x14ac:dyDescent="0.25">
      <c r="A80" s="95" t="s">
        <v>208</v>
      </c>
      <c r="B80" s="51" t="s">
        <v>209</v>
      </c>
      <c r="C80" s="24"/>
      <c r="D80" s="23" t="s">
        <v>289</v>
      </c>
      <c r="E80" s="77" t="s">
        <v>288</v>
      </c>
      <c r="F80" s="110">
        <v>45670</v>
      </c>
      <c r="G80" s="27"/>
      <c r="H80" s="27"/>
      <c r="I80" s="28"/>
      <c r="J80" s="29">
        <v>0</v>
      </c>
      <c r="K80" s="24">
        <v>3</v>
      </c>
      <c r="L80" s="28" t="s">
        <v>17</v>
      </c>
      <c r="M80" s="11">
        <v>44546</v>
      </c>
      <c r="N80" s="11">
        <v>44546</v>
      </c>
    </row>
    <row r="81" spans="1:14" ht="13.5" thickBot="1" x14ac:dyDescent="0.25">
      <c r="A81" s="14" t="s">
        <v>214</v>
      </c>
      <c r="B81" s="15" t="s">
        <v>215</v>
      </c>
      <c r="C81" s="16"/>
      <c r="D81" s="15" t="s">
        <v>184</v>
      </c>
      <c r="E81" s="36" t="s">
        <v>185</v>
      </c>
      <c r="F81" s="18">
        <v>40042</v>
      </c>
      <c r="G81" s="19">
        <v>7.0380000000000003</v>
      </c>
      <c r="H81" s="19"/>
      <c r="I81" s="20"/>
      <c r="J81" s="21">
        <f t="shared" ref="J81" si="20">+(G81+H81+H81)-H81</f>
        <v>7.0380000000000003</v>
      </c>
      <c r="K81" s="16">
        <v>1</v>
      </c>
      <c r="L81" s="20" t="s">
        <v>17</v>
      </c>
      <c r="M81" s="11">
        <f t="shared" si="14"/>
        <v>37473.129999999997</v>
      </c>
      <c r="N81" s="11">
        <f t="shared" si="16"/>
        <v>37473.129999999997</v>
      </c>
    </row>
    <row r="82" spans="1:14" ht="13.7" customHeight="1" x14ac:dyDescent="0.2">
      <c r="A82" s="14" t="s">
        <v>216</v>
      </c>
      <c r="B82" s="15" t="s">
        <v>217</v>
      </c>
      <c r="C82" s="16"/>
      <c r="D82" s="15" t="s">
        <v>218</v>
      </c>
      <c r="E82" s="52" t="s">
        <v>219</v>
      </c>
      <c r="F82" s="18">
        <v>38943</v>
      </c>
      <c r="G82" s="19"/>
      <c r="H82" s="19"/>
      <c r="I82" s="20"/>
      <c r="J82" s="71">
        <f t="shared" si="10"/>
        <v>0</v>
      </c>
      <c r="K82" s="16">
        <v>1</v>
      </c>
      <c r="L82" s="20" t="s">
        <v>17</v>
      </c>
      <c r="M82" s="11">
        <f t="shared" si="14"/>
        <v>38943</v>
      </c>
      <c r="N82" s="11">
        <f>F82-(J82*365)</f>
        <v>38943</v>
      </c>
    </row>
    <row r="83" spans="1:14" ht="13.5" thickBot="1" x14ac:dyDescent="0.25">
      <c r="A83" s="22" t="s">
        <v>216</v>
      </c>
      <c r="B83" s="23" t="s">
        <v>217</v>
      </c>
      <c r="C83" s="24"/>
      <c r="D83" s="23" t="s">
        <v>220</v>
      </c>
      <c r="E83" s="67" t="s">
        <v>221</v>
      </c>
      <c r="F83" s="26">
        <v>41505</v>
      </c>
      <c r="G83" s="27"/>
      <c r="H83" s="27"/>
      <c r="I83" s="28"/>
      <c r="J83" s="29">
        <f t="shared" si="10"/>
        <v>0</v>
      </c>
      <c r="K83" s="24">
        <v>2</v>
      </c>
      <c r="L83" s="28" t="s">
        <v>17</v>
      </c>
      <c r="M83" s="11">
        <f t="shared" si="14"/>
        <v>41505</v>
      </c>
      <c r="N83" s="11">
        <f t="shared" si="16"/>
        <v>41505</v>
      </c>
    </row>
    <row r="84" spans="1:14" ht="12.75" x14ac:dyDescent="0.2">
      <c r="A84" s="14" t="s">
        <v>222</v>
      </c>
      <c r="B84" s="15" t="s">
        <v>223</v>
      </c>
      <c r="C84" s="16"/>
      <c r="D84" s="15" t="s">
        <v>224</v>
      </c>
      <c r="E84" s="52" t="s">
        <v>225</v>
      </c>
      <c r="F84" s="18">
        <v>38355</v>
      </c>
      <c r="G84" s="19">
        <v>12.42</v>
      </c>
      <c r="H84" s="19"/>
      <c r="I84" s="20"/>
      <c r="J84" s="21">
        <f t="shared" si="10"/>
        <v>12.42</v>
      </c>
      <c r="K84" s="16">
        <v>1</v>
      </c>
      <c r="L84" s="20" t="s">
        <v>17</v>
      </c>
      <c r="M84" s="11">
        <f t="shared" si="14"/>
        <v>33821.699999999997</v>
      </c>
      <c r="N84" s="11">
        <f>F84-(J84*365)</f>
        <v>33821.699999999997</v>
      </c>
    </row>
    <row r="85" spans="1:14" ht="13.5" thickBot="1" x14ac:dyDescent="0.25">
      <c r="A85" s="14" t="s">
        <v>222</v>
      </c>
      <c r="B85" s="15" t="s">
        <v>223</v>
      </c>
      <c r="C85" s="16"/>
      <c r="D85" s="15" t="s">
        <v>226</v>
      </c>
      <c r="E85" s="52" t="s">
        <v>227</v>
      </c>
      <c r="F85" s="18">
        <v>37118</v>
      </c>
      <c r="G85" s="19">
        <v>4.0068999999999999</v>
      </c>
      <c r="H85" s="19"/>
      <c r="I85" s="20"/>
      <c r="J85" s="21">
        <f t="shared" si="10"/>
        <v>4.0068999999999999</v>
      </c>
      <c r="K85" s="16">
        <v>2</v>
      </c>
      <c r="L85" s="20" t="s">
        <v>17</v>
      </c>
      <c r="M85" s="11">
        <f t="shared" si="14"/>
        <v>35655.481500000002</v>
      </c>
      <c r="N85" s="11">
        <f t="shared" si="16"/>
        <v>35655.481500000002</v>
      </c>
    </row>
    <row r="86" spans="1:14" ht="13.5" thickBot="1" x14ac:dyDescent="0.25">
      <c r="A86" s="133" t="s">
        <v>228</v>
      </c>
      <c r="B86" s="134" t="s">
        <v>229</v>
      </c>
      <c r="C86" s="135"/>
      <c r="D86" s="134" t="s">
        <v>230</v>
      </c>
      <c r="E86" s="136" t="s">
        <v>231</v>
      </c>
      <c r="F86" s="137">
        <v>37483</v>
      </c>
      <c r="G86" s="138"/>
      <c r="H86" s="138"/>
      <c r="I86" s="139"/>
      <c r="J86" s="140">
        <f t="shared" si="10"/>
        <v>0</v>
      </c>
      <c r="K86" s="135">
        <v>1</v>
      </c>
      <c r="L86" s="139" t="s">
        <v>17</v>
      </c>
      <c r="M86" s="132">
        <f t="shared" si="14"/>
        <v>37483</v>
      </c>
      <c r="N86" s="132">
        <f>F86-(J86*365)</f>
        <v>37483</v>
      </c>
    </row>
    <row r="87" spans="1:14" ht="13.5" thickBot="1" x14ac:dyDescent="0.25">
      <c r="A87" s="37" t="s">
        <v>232</v>
      </c>
      <c r="B87" s="38" t="s">
        <v>233</v>
      </c>
      <c r="C87" s="39"/>
      <c r="D87" s="38" t="s">
        <v>234</v>
      </c>
      <c r="E87" s="63" t="s">
        <v>235</v>
      </c>
      <c r="F87" s="40">
        <v>38579</v>
      </c>
      <c r="G87" s="41"/>
      <c r="H87" s="41"/>
      <c r="I87" s="42"/>
      <c r="J87" s="43">
        <f t="shared" si="10"/>
        <v>0</v>
      </c>
      <c r="K87" s="39">
        <v>1</v>
      </c>
      <c r="L87" s="42" t="s">
        <v>17</v>
      </c>
      <c r="M87" s="11">
        <f t="shared" si="14"/>
        <v>38579</v>
      </c>
      <c r="N87" s="11">
        <f t="shared" si="16"/>
        <v>38579</v>
      </c>
    </row>
    <row r="88" spans="1:14" ht="12.75" x14ac:dyDescent="0.2">
      <c r="A88" s="14" t="s">
        <v>236</v>
      </c>
      <c r="B88" s="15" t="s">
        <v>237</v>
      </c>
      <c r="C88" s="55"/>
      <c r="D88" s="54" t="s">
        <v>238</v>
      </c>
      <c r="E88" s="17" t="s">
        <v>239</v>
      </c>
      <c r="F88" s="53">
        <v>38579</v>
      </c>
      <c r="G88" s="19">
        <v>2.5990000000000002</v>
      </c>
      <c r="H88" s="21"/>
      <c r="I88" s="20"/>
      <c r="J88" s="21">
        <f t="shared" si="10"/>
        <v>2.5990000000000002</v>
      </c>
      <c r="K88" s="16">
        <v>1</v>
      </c>
      <c r="L88" s="56" t="s">
        <v>17</v>
      </c>
      <c r="M88" s="11">
        <f t="shared" si="14"/>
        <v>37630.364999999998</v>
      </c>
      <c r="N88" s="11">
        <f>F88-(J88*365)</f>
        <v>37630.364999999998</v>
      </c>
    </row>
    <row r="89" spans="1:14" ht="12.75" x14ac:dyDescent="0.2">
      <c r="A89" s="14" t="s">
        <v>236</v>
      </c>
      <c r="B89" s="15" t="s">
        <v>237</v>
      </c>
      <c r="C89" s="55"/>
      <c r="D89" s="54" t="s">
        <v>240</v>
      </c>
      <c r="E89" s="17" t="s">
        <v>241</v>
      </c>
      <c r="F89" s="53">
        <v>37847</v>
      </c>
      <c r="G89" s="21"/>
      <c r="H89" s="21"/>
      <c r="I89" s="20"/>
      <c r="J89" s="21">
        <f t="shared" si="10"/>
        <v>0</v>
      </c>
      <c r="K89" s="16">
        <v>2</v>
      </c>
      <c r="L89" s="56" t="s">
        <v>17</v>
      </c>
      <c r="M89" s="11">
        <f t="shared" si="14"/>
        <v>37847</v>
      </c>
      <c r="N89" s="11">
        <f t="shared" si="16"/>
        <v>37847</v>
      </c>
    </row>
    <row r="90" spans="1:14" ht="13.5" thickBot="1" x14ac:dyDescent="0.25">
      <c r="A90" s="22" t="s">
        <v>236</v>
      </c>
      <c r="B90" s="23" t="s">
        <v>237</v>
      </c>
      <c r="C90" s="61"/>
      <c r="D90" s="59" t="s">
        <v>242</v>
      </c>
      <c r="E90" s="25" t="s">
        <v>243</v>
      </c>
      <c r="F90" s="60">
        <v>39314</v>
      </c>
      <c r="G90" s="29"/>
      <c r="H90" s="29"/>
      <c r="I90" s="28"/>
      <c r="J90" s="29">
        <f t="shared" si="10"/>
        <v>0</v>
      </c>
      <c r="K90" s="24">
        <v>3</v>
      </c>
      <c r="L90" s="70" t="s">
        <v>17</v>
      </c>
      <c r="M90" s="11">
        <f t="shared" si="14"/>
        <v>39314</v>
      </c>
      <c r="N90" s="11">
        <f>F90-(J90*365)</f>
        <v>39314</v>
      </c>
    </row>
    <row r="91" spans="1:14" s="72" customFormat="1" ht="13.5" thickBot="1" x14ac:dyDescent="0.25">
      <c r="A91" s="47" t="s">
        <v>244</v>
      </c>
      <c r="B91" s="108" t="s">
        <v>245</v>
      </c>
      <c r="C91" s="80"/>
      <c r="D91" s="79" t="s">
        <v>246</v>
      </c>
      <c r="E91" s="45" t="s">
        <v>247</v>
      </c>
      <c r="F91" s="81">
        <v>40042</v>
      </c>
      <c r="G91" s="82"/>
      <c r="H91" s="82"/>
      <c r="I91" s="83"/>
      <c r="J91" s="43">
        <f t="shared" si="10"/>
        <v>0</v>
      </c>
      <c r="K91" s="80">
        <v>1</v>
      </c>
      <c r="L91" s="84" t="s">
        <v>17</v>
      </c>
      <c r="M91" s="11">
        <f t="shared" si="14"/>
        <v>40042</v>
      </c>
      <c r="N91" s="11">
        <f t="shared" si="16"/>
        <v>40042</v>
      </c>
    </row>
    <row r="92" spans="1:14" s="72" customFormat="1" ht="12.75" x14ac:dyDescent="0.2">
      <c r="A92" s="14" t="s">
        <v>248</v>
      </c>
      <c r="B92" s="15" t="s">
        <v>249</v>
      </c>
      <c r="C92" s="16"/>
      <c r="D92" s="15" t="s">
        <v>250</v>
      </c>
      <c r="E92" s="52" t="s">
        <v>251</v>
      </c>
      <c r="F92" s="18">
        <v>36753</v>
      </c>
      <c r="G92" s="19"/>
      <c r="H92" s="19"/>
      <c r="I92" s="20"/>
      <c r="J92" s="21">
        <f t="shared" si="10"/>
        <v>0</v>
      </c>
      <c r="K92" s="16">
        <v>1</v>
      </c>
      <c r="L92" s="20" t="s">
        <v>17</v>
      </c>
      <c r="M92" s="11">
        <f t="shared" si="14"/>
        <v>36753</v>
      </c>
      <c r="N92" s="11">
        <f>F92-(J92*365)</f>
        <v>36753</v>
      </c>
    </row>
    <row r="93" spans="1:14" ht="13.5" thickBot="1" x14ac:dyDescent="0.25">
      <c r="A93" s="22" t="s">
        <v>248</v>
      </c>
      <c r="B93" s="23" t="s">
        <v>249</v>
      </c>
      <c r="C93" s="24"/>
      <c r="D93" s="23" t="s">
        <v>252</v>
      </c>
      <c r="E93" s="67" t="s">
        <v>253</v>
      </c>
      <c r="F93" s="26">
        <v>38579</v>
      </c>
      <c r="G93" s="27">
        <v>1.5209999999999999</v>
      </c>
      <c r="H93" s="27"/>
      <c r="I93" s="28"/>
      <c r="J93" s="29">
        <f t="shared" si="10"/>
        <v>1.5209999999999999</v>
      </c>
      <c r="K93" s="24">
        <v>2</v>
      </c>
      <c r="L93" s="28" t="s">
        <v>17</v>
      </c>
      <c r="M93" s="11">
        <f t="shared" si="14"/>
        <v>38023.834999999999</v>
      </c>
      <c r="N93" s="11">
        <f t="shared" si="16"/>
        <v>38023.834999999999</v>
      </c>
    </row>
    <row r="94" spans="1:14" ht="12.75" x14ac:dyDescent="0.2">
      <c r="A94" s="69" t="s">
        <v>254</v>
      </c>
      <c r="B94" s="15" t="s">
        <v>255</v>
      </c>
      <c r="C94" s="16"/>
      <c r="D94" s="15" t="s">
        <v>256</v>
      </c>
      <c r="E94" s="52" t="s">
        <v>257</v>
      </c>
      <c r="F94" s="18">
        <v>36387</v>
      </c>
      <c r="G94" s="19"/>
      <c r="H94" s="19"/>
      <c r="I94" s="20"/>
      <c r="J94" s="21">
        <f t="shared" si="10"/>
        <v>0</v>
      </c>
      <c r="K94" s="16">
        <v>1</v>
      </c>
      <c r="L94" s="20" t="s">
        <v>17</v>
      </c>
      <c r="M94" s="11">
        <f t="shared" si="14"/>
        <v>36387</v>
      </c>
      <c r="N94" s="11">
        <f>F94-(J94*365)</f>
        <v>36387</v>
      </c>
    </row>
    <row r="95" spans="1:14" ht="12.75" x14ac:dyDescent="0.2">
      <c r="A95" s="69" t="s">
        <v>254</v>
      </c>
      <c r="B95" s="15" t="s">
        <v>255</v>
      </c>
      <c r="C95" s="16"/>
      <c r="D95" s="15" t="s">
        <v>258</v>
      </c>
      <c r="E95" s="52" t="s">
        <v>259</v>
      </c>
      <c r="F95" s="18">
        <v>37118</v>
      </c>
      <c r="G95" s="19">
        <v>1.9112</v>
      </c>
      <c r="H95" s="19"/>
      <c r="I95" s="20"/>
      <c r="J95" s="21">
        <f t="shared" si="10"/>
        <v>1.9112</v>
      </c>
      <c r="K95" s="16">
        <v>2</v>
      </c>
      <c r="L95" s="20" t="s">
        <v>17</v>
      </c>
      <c r="M95" s="11">
        <f t="shared" si="14"/>
        <v>36420.411999999997</v>
      </c>
      <c r="N95" s="11">
        <f t="shared" ref="N95:N103" si="21">F95-(J95*365)</f>
        <v>36420.411999999997</v>
      </c>
    </row>
    <row r="96" spans="1:14" ht="12.75" x14ac:dyDescent="0.2">
      <c r="A96" s="69" t="s">
        <v>254</v>
      </c>
      <c r="B96" s="15" t="s">
        <v>255</v>
      </c>
      <c r="C96" s="16"/>
      <c r="D96" s="15" t="s">
        <v>260</v>
      </c>
      <c r="E96" s="52" t="s">
        <v>261</v>
      </c>
      <c r="F96" s="18">
        <v>38211</v>
      </c>
      <c r="G96" s="19">
        <v>1</v>
      </c>
      <c r="H96" s="19"/>
      <c r="I96" s="20"/>
      <c r="J96" s="21">
        <f t="shared" si="10"/>
        <v>1</v>
      </c>
      <c r="K96" s="16">
        <v>3</v>
      </c>
      <c r="L96" s="20" t="s">
        <v>17</v>
      </c>
      <c r="M96" s="11">
        <f t="shared" si="14"/>
        <v>37846</v>
      </c>
      <c r="N96" s="11">
        <f>F96-(J96*365)</f>
        <v>37846</v>
      </c>
    </row>
    <row r="97" spans="1:14" ht="12.75" x14ac:dyDescent="0.2">
      <c r="A97" s="69" t="s">
        <v>254</v>
      </c>
      <c r="B97" s="15" t="s">
        <v>255</v>
      </c>
      <c r="C97" s="16"/>
      <c r="D97" s="15" t="s">
        <v>262</v>
      </c>
      <c r="E97" s="52" t="s">
        <v>263</v>
      </c>
      <c r="F97" s="18">
        <v>38211</v>
      </c>
      <c r="G97" s="19"/>
      <c r="H97" s="19"/>
      <c r="I97" s="20"/>
      <c r="J97" s="21">
        <f t="shared" si="10"/>
        <v>0</v>
      </c>
      <c r="K97" s="16">
        <v>4</v>
      </c>
      <c r="L97" s="20" t="s">
        <v>17</v>
      </c>
      <c r="M97" s="11">
        <f t="shared" si="14"/>
        <v>38211</v>
      </c>
      <c r="N97" s="11">
        <f t="shared" si="21"/>
        <v>38211</v>
      </c>
    </row>
    <row r="98" spans="1:14" ht="12.75" x14ac:dyDescent="0.2">
      <c r="A98" s="73" t="s">
        <v>254</v>
      </c>
      <c r="B98" s="15" t="s">
        <v>255</v>
      </c>
      <c r="C98" s="16"/>
      <c r="D98" s="15" t="s">
        <v>264</v>
      </c>
      <c r="E98" s="52" t="s">
        <v>265</v>
      </c>
      <c r="F98" s="18">
        <v>38579</v>
      </c>
      <c r="G98" s="19"/>
      <c r="H98" s="19"/>
      <c r="I98" s="20"/>
      <c r="J98" s="21">
        <f t="shared" ref="J98:J101" si="22">+(G98+H98+H98)-H98</f>
        <v>0</v>
      </c>
      <c r="K98" s="16">
        <v>5</v>
      </c>
      <c r="L98" s="20" t="s">
        <v>17</v>
      </c>
      <c r="M98" s="11">
        <f t="shared" si="14"/>
        <v>38579</v>
      </c>
      <c r="N98" s="11">
        <f>F98-(J98*365)</f>
        <v>38579</v>
      </c>
    </row>
    <row r="99" spans="1:14" ht="13.5" thickBot="1" x14ac:dyDescent="0.25">
      <c r="A99" s="74" t="s">
        <v>254</v>
      </c>
      <c r="B99" s="23" t="s">
        <v>255</v>
      </c>
      <c r="C99" s="24"/>
      <c r="D99" s="23" t="s">
        <v>266</v>
      </c>
      <c r="E99" s="67" t="s">
        <v>267</v>
      </c>
      <c r="F99" s="26">
        <v>40042</v>
      </c>
      <c r="G99" s="27">
        <v>3.508</v>
      </c>
      <c r="H99" s="27"/>
      <c r="I99" s="28"/>
      <c r="J99" s="29">
        <f t="shared" si="22"/>
        <v>3.508</v>
      </c>
      <c r="K99" s="24">
        <v>6</v>
      </c>
      <c r="L99" s="28" t="s">
        <v>17</v>
      </c>
      <c r="M99" s="11">
        <f t="shared" si="14"/>
        <v>38761.58</v>
      </c>
      <c r="N99" s="11">
        <f t="shared" si="21"/>
        <v>38761.58</v>
      </c>
    </row>
    <row r="100" spans="1:14" ht="13.5" thickBot="1" x14ac:dyDescent="0.25">
      <c r="A100" s="75" t="s">
        <v>268</v>
      </c>
      <c r="B100" s="38" t="s">
        <v>269</v>
      </c>
      <c r="C100" s="39"/>
      <c r="D100" s="38" t="s">
        <v>258</v>
      </c>
      <c r="E100" s="63" t="s">
        <v>259</v>
      </c>
      <c r="F100" s="40">
        <v>38355</v>
      </c>
      <c r="G100" s="27"/>
      <c r="H100" s="27"/>
      <c r="I100" s="28"/>
      <c r="J100" s="29">
        <f t="shared" si="22"/>
        <v>0</v>
      </c>
      <c r="K100" s="24">
        <v>1</v>
      </c>
      <c r="L100" s="28" t="s">
        <v>17</v>
      </c>
      <c r="M100" s="11">
        <f t="shared" si="14"/>
        <v>38355</v>
      </c>
      <c r="N100" s="11">
        <f>F100-(J100*365)</f>
        <v>38355</v>
      </c>
    </row>
    <row r="101" spans="1:14" ht="12.75" x14ac:dyDescent="0.2">
      <c r="A101" s="97" t="s">
        <v>270</v>
      </c>
      <c r="B101" s="90" t="s">
        <v>271</v>
      </c>
      <c r="C101" s="101"/>
      <c r="D101" s="90" t="s">
        <v>272</v>
      </c>
      <c r="E101" s="106" t="s">
        <v>273</v>
      </c>
      <c r="F101" s="102">
        <v>38579</v>
      </c>
      <c r="G101" s="101"/>
      <c r="H101" s="101"/>
      <c r="I101" s="101"/>
      <c r="J101" s="71">
        <f t="shared" si="22"/>
        <v>0</v>
      </c>
      <c r="K101" s="103">
        <v>1</v>
      </c>
      <c r="L101" s="104" t="s">
        <v>17</v>
      </c>
      <c r="M101" s="11">
        <f t="shared" si="14"/>
        <v>38579</v>
      </c>
      <c r="N101" s="11">
        <f t="shared" si="21"/>
        <v>38579</v>
      </c>
    </row>
    <row r="102" spans="1:14" ht="13.5" thickBot="1" x14ac:dyDescent="0.25">
      <c r="A102" s="22" t="s">
        <v>270</v>
      </c>
      <c r="B102" s="23" t="s">
        <v>271</v>
      </c>
      <c r="C102" s="100"/>
      <c r="D102" s="23" t="s">
        <v>274</v>
      </c>
      <c r="E102" s="107" t="s">
        <v>275</v>
      </c>
      <c r="F102" s="60">
        <v>44788</v>
      </c>
      <c r="G102" s="100"/>
      <c r="H102" s="100"/>
      <c r="I102" s="100"/>
      <c r="J102" s="29">
        <v>0</v>
      </c>
      <c r="K102" s="61">
        <v>2</v>
      </c>
      <c r="L102" s="105" t="s">
        <v>17</v>
      </c>
      <c r="M102" s="11">
        <f t="shared" si="14"/>
        <v>44788</v>
      </c>
      <c r="N102" s="11">
        <f>F102-(J102*365)</f>
        <v>44788</v>
      </c>
    </row>
    <row r="103" spans="1:14" ht="13.5" thickBot="1" x14ac:dyDescent="0.25">
      <c r="A103" s="75" t="s">
        <v>276</v>
      </c>
      <c r="B103" s="38" t="s">
        <v>277</v>
      </c>
      <c r="C103" s="39"/>
      <c r="D103" s="38" t="s">
        <v>278</v>
      </c>
      <c r="E103" s="78" t="s">
        <v>279</v>
      </c>
      <c r="F103" s="44">
        <v>44060</v>
      </c>
      <c r="G103" s="27">
        <v>7</v>
      </c>
      <c r="H103" s="27"/>
      <c r="I103" s="28"/>
      <c r="J103" s="29">
        <f>+(G103+H103+H103)-H103</f>
        <v>7</v>
      </c>
      <c r="K103" s="24">
        <v>1</v>
      </c>
      <c r="L103" s="28" t="s">
        <v>17</v>
      </c>
      <c r="M103" s="11">
        <f t="shared" si="14"/>
        <v>41505</v>
      </c>
      <c r="N103" s="11">
        <f t="shared" si="21"/>
        <v>41505</v>
      </c>
    </row>
    <row r="104" spans="1:14" x14ac:dyDescent="0.2">
      <c r="M104" s="11"/>
      <c r="N104" s="11"/>
    </row>
    <row r="105" spans="1:14" x14ac:dyDescent="0.2">
      <c r="M105" s="11"/>
      <c r="N105" s="11"/>
    </row>
    <row r="106" spans="1:14" x14ac:dyDescent="0.2">
      <c r="M106" s="11"/>
      <c r="N106" s="11"/>
    </row>
    <row r="107" spans="1:14" x14ac:dyDescent="0.2">
      <c r="M107" s="11"/>
      <c r="N107" s="11"/>
    </row>
    <row r="108" spans="1:14" x14ac:dyDescent="0.2">
      <c r="M108" s="11"/>
      <c r="N108" s="11"/>
    </row>
    <row r="109" spans="1:14" x14ac:dyDescent="0.2">
      <c r="M109" s="11"/>
      <c r="N109" s="11"/>
    </row>
    <row r="110" spans="1:14" x14ac:dyDescent="0.2">
      <c r="M110" s="11"/>
      <c r="N110" s="11"/>
    </row>
    <row r="111" spans="1:14" x14ac:dyDescent="0.2">
      <c r="M111" s="11"/>
      <c r="N111" s="11"/>
    </row>
    <row r="112" spans="1:14" x14ac:dyDescent="0.2">
      <c r="M112" s="11"/>
      <c r="N112" s="11"/>
    </row>
    <row r="113" spans="13:14" x14ac:dyDescent="0.2">
      <c r="M113" s="11"/>
      <c r="N113" s="11"/>
    </row>
    <row r="114" spans="13:14" x14ac:dyDescent="0.2">
      <c r="M114" s="11"/>
      <c r="N114" s="11"/>
    </row>
    <row r="115" spans="13:14" x14ac:dyDescent="0.2">
      <c r="M115" s="11"/>
      <c r="N115" s="11"/>
    </row>
    <row r="116" spans="13:14" x14ac:dyDescent="0.2">
      <c r="M116" s="11"/>
      <c r="N116" s="11"/>
    </row>
    <row r="117" spans="13:14" x14ac:dyDescent="0.2">
      <c r="N117" s="11"/>
    </row>
  </sheetData>
  <printOptions headings="1" gridLines="1"/>
  <pageMargins left="0.15" right="0.13" top="0.9" bottom="0.42" header="0.25" footer="0.2"/>
  <pageSetup scale="67" fitToHeight="40" orientation="landscape" r:id="rId1"/>
  <headerFooter alignWithMargins="0">
    <oddHeader xml:space="preserve">&amp;C&amp;"Arial,Bold"ROCHESTER COMMUNITY AND TECHNICAL COLLEGE
&amp;14MSCF - Seniority Roster&amp;10
&amp;"Arial,Bold Italic"Unlimited [Including Probationary] Full-time Faculty&amp;"Arial,Bold"
ACADEMIC YEAR 2025-2026
</oddHeader>
    <oddFooter xml:space="preserve">&amp;L10/30/2025&amp;C&amp;"Arial,Italic"&amp;8Prepared by:  Amanda Melin&amp;R&amp;"Arial,Italic"&amp;8Page &amp;P </oddFooter>
  </headerFooter>
  <rowBreaks count="1" manualBreakCount="1">
    <brk id="34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9CFE4B826E84699A2385B917026A1" ma:contentTypeVersion="17" ma:contentTypeDescription="Create a new document." ma:contentTypeScope="" ma:versionID="d03755d8c2fac00b4b1da0eb5774f2ca">
  <xsd:schema xmlns:xsd="http://www.w3.org/2001/XMLSchema" xmlns:xs="http://www.w3.org/2001/XMLSchema" xmlns:p="http://schemas.microsoft.com/office/2006/metadata/properties" xmlns:ns3="13520013-cc20-4cdc-8349-9f84496e210a" xmlns:ns4="a9a7af13-b6ff-4d5a-b3c0-db71562f8495" targetNamespace="http://schemas.microsoft.com/office/2006/metadata/properties" ma:root="true" ma:fieldsID="a26ec7bab7d3415aac90ad0fe9d7fcab" ns3:_="" ns4:_="">
    <xsd:import namespace="13520013-cc20-4cdc-8349-9f84496e210a"/>
    <xsd:import namespace="a9a7af13-b6ff-4d5a-b3c0-db71562f84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20013-cc20-4cdc-8349-9f84496e21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7af13-b6ff-4d5a-b3c0-db71562f8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a7af13-b6ff-4d5a-b3c0-db71562f8495" xsi:nil="true"/>
  </documentManagement>
</p:properties>
</file>

<file path=customXml/itemProps1.xml><?xml version="1.0" encoding="utf-8"?>
<ds:datastoreItem xmlns:ds="http://schemas.openxmlformats.org/officeDocument/2006/customXml" ds:itemID="{B3A35284-6CF5-44B0-A301-0933481D3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20013-cc20-4cdc-8349-9f84496e210a"/>
    <ds:schemaRef ds:uri="a9a7af13-b6ff-4d5a-b3c0-db71562f8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1141D-415D-4780-90B9-286063F1D5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C34A0-53C1-48C9-BAF2-544EAC3FC8BF}">
  <ds:schemaRefs>
    <ds:schemaRef ds:uri="http://schemas.microsoft.com/office/2006/metadata/properties"/>
    <ds:schemaRef ds:uri="http://schemas.microsoft.com/office/infopath/2007/PartnerControls"/>
    <ds:schemaRef ds:uri="a9a7af13-b6ff-4d5a-b3c0-db71562f84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MSCF UFT</vt:lpstr>
      <vt:lpstr>'MSCF UFT'!Print_Area</vt:lpstr>
      <vt:lpstr>'MSCF UFT'!Print_Titles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Peters</dc:creator>
  <cp:keywords/>
  <dc:description/>
  <cp:lastModifiedBy>Melin, Amanda R</cp:lastModifiedBy>
  <cp:revision/>
  <dcterms:created xsi:type="dcterms:W3CDTF">2018-11-01T19:55:39Z</dcterms:created>
  <dcterms:modified xsi:type="dcterms:W3CDTF">2025-10-30T21:44:59Z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0x0101009749CFE4B826E84699A2385B917026A1</vt:lpwstr>
  </property>
</Properties>
</file>